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EDES\Johnatan Silva\"/>
    </mc:Choice>
  </mc:AlternateContent>
  <xr:revisionPtr revIDLastSave="0" documentId="8_{D0EEC12D-EFE9-4F73-8790-95BF5D724E3B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Consolidação das Demandas SEDES" sheetId="1" r:id="rId1"/>
    <sheet name="Resumo Orçamentário " sheetId="5" r:id="rId2"/>
  </sheets>
  <externalReferences>
    <externalReference r:id="rId3"/>
    <externalReference r:id="rId4"/>
  </externalReferences>
  <definedNames>
    <definedName name="_xlnm._FilterDatabase" localSheetId="0" hidden="1">'Consolidação das Demandas SEDES'!$A$7:$G$17</definedName>
    <definedName name="_xlnm._FilterDatabase" localSheetId="1" hidden="1">'Resumo Orçamentário '!$A$2:$D$10</definedName>
    <definedName name="_xlnm.Print_Area" localSheetId="0">'Consolidação das Demandas SEDES'!$A$1:$M$60</definedName>
    <definedName name="_xlnm.Print_Area" localSheetId="1">'Resumo Orçamentário '!$A$1:$D$21</definedName>
    <definedName name="FAETEC">[1]!Tab_Mes[Mês]</definedName>
    <definedName name="Tab_mês">[2]!Tab_Mes[Mês]</definedName>
    <definedName name="Tab_Subelemento">[2]!Tab_ND[#Data]</definedName>
    <definedName name="_xlnm.Print_Titles" localSheetId="0">'Consolidação das Demandas SEDES'!$6:$7</definedName>
    <definedName name="_xlnm.Print_Titles" localSheetId="1">'Resumo Orçamentário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5" l="1"/>
  <c r="D16" i="5"/>
  <c r="D18" i="5" s="1"/>
  <c r="D12" i="5"/>
  <c r="D14" i="5"/>
  <c r="D15" i="5" s="1"/>
  <c r="D11" i="5"/>
  <c r="D10" i="5"/>
  <c r="D9" i="5"/>
  <c r="D8" i="5"/>
  <c r="D7" i="5"/>
  <c r="D5" i="5"/>
  <c r="D4" i="5"/>
  <c r="D3" i="5"/>
  <c r="D13" i="5" l="1"/>
  <c r="D6" i="5"/>
  <c r="D19" i="5"/>
  <c r="D20" i="5" l="1"/>
  <c r="D21" i="5" s="1"/>
</calcChain>
</file>

<file path=xl/sharedStrings.xml><?xml version="1.0" encoding="utf-8"?>
<sst xmlns="http://schemas.openxmlformats.org/spreadsheetml/2006/main" count="610" uniqueCount="209">
  <si>
    <t>JUSTIFICATIVA DA CONTRATAÇÃO</t>
  </si>
  <si>
    <t>GRAU DE PRIORIDADE</t>
  </si>
  <si>
    <t>RESPONSÁVEL PELA DEMANDA</t>
  </si>
  <si>
    <t>QUANTIDADE ESTIMADA</t>
  </si>
  <si>
    <t>DESCRIÇÃO DO OBJETO</t>
  </si>
  <si>
    <t>TIPO DE CONTRATAÇÃO</t>
  </si>
  <si>
    <t>UNIDADE DE MEDIDA</t>
  </si>
  <si>
    <t>PRAZO</t>
  </si>
  <si>
    <t>PROGRAMA DE TRABALHO</t>
  </si>
  <si>
    <t>CLASSIFICAÇÃO ORÇAMENTÁRIA</t>
  </si>
  <si>
    <t xml:space="preserve">GRUPO DE NATUREZA DA DESPESA </t>
  </si>
  <si>
    <t>SETOR DEMANDANTE</t>
  </si>
  <si>
    <t>INFORMAÇÕES DA DEMANDA</t>
  </si>
  <si>
    <t>INFORMAÇÕES ORÇAMENTÁRIAS</t>
  </si>
  <si>
    <t>Regularização dos imóveis e, também, atestar a autenticidade, dar publicidade e garantir a segurança e eficácia dos atos jurídicos praticados.</t>
  </si>
  <si>
    <t>Nova Contratação</t>
  </si>
  <si>
    <t>Serviços cartorários em geral - Comarca de Vitória/ES</t>
  </si>
  <si>
    <t>Serviço</t>
  </si>
  <si>
    <t>20.02.2025</t>
  </si>
  <si>
    <t>Alta</t>
  </si>
  <si>
    <t>Rosângela Maria Frechiani</t>
  </si>
  <si>
    <t xml:space="preserve">Gerência de Comercialização e Logística de Negócios - GECOM </t>
  </si>
  <si>
    <t>22.661.0035.1308 - Implantação e Gestão de Polos Empresariais</t>
  </si>
  <si>
    <t>3 - Outras despesas Correntes (Custeio)</t>
  </si>
  <si>
    <t>3.3.90.36 - Outros Serviços de Terceiros - PF</t>
  </si>
  <si>
    <t>Serviços cartorários em geral - Comarca de Vila Velha/ES</t>
  </si>
  <si>
    <t>Serviços cartorários em geral - Comarca de Serra/ES</t>
  </si>
  <si>
    <t>25.03.2025</t>
  </si>
  <si>
    <t>Baixa</t>
  </si>
  <si>
    <t>17.03.2025</t>
  </si>
  <si>
    <t>Serviços cartorários em geral - Comarca de Piúma/ES</t>
  </si>
  <si>
    <t>31.03.2025</t>
  </si>
  <si>
    <t>Média</t>
  </si>
  <si>
    <t>Serviços cartorários em geral - Comarca de Baixo Guandu/ES</t>
  </si>
  <si>
    <t>Serviços cartorários em geral - Comarca de Serra-Sede/ES</t>
  </si>
  <si>
    <t>30.05.2025</t>
  </si>
  <si>
    <t>Serviços cartorários em geral - Comarca de São Mateus/ES</t>
  </si>
  <si>
    <t>10.03.2025</t>
  </si>
  <si>
    <t>Roberta Ribeiro Ferreira</t>
  </si>
  <si>
    <t>Serviços cartorários em geral - Comarca de Conceição da Barra/ES</t>
  </si>
  <si>
    <t>20.03.2025</t>
  </si>
  <si>
    <t>Serviços cartorários em geral - Comarca de Nova Venécia/ES</t>
  </si>
  <si>
    <t>Avaliação dos imóveis</t>
  </si>
  <si>
    <t>Manter os  valor dos imóveis atualizados para alienação e para cessão de direitos.</t>
  </si>
  <si>
    <t xml:space="preserve">Média </t>
  </si>
  <si>
    <t>Jéssica Monteiro da Silva</t>
  </si>
  <si>
    <t>3.3.90.39 - Outros Serviços de Terceiros - PJ</t>
  </si>
  <si>
    <t>01.01.2025</t>
  </si>
  <si>
    <t xml:space="preserve">Marcelo Marques </t>
  </si>
  <si>
    <t>Subsecretaria de Estado de Integração e Desenvolvimento Regional - SUBDES</t>
  </si>
  <si>
    <t>01.05.2025</t>
  </si>
  <si>
    <t xml:space="preserve">Lucas Barbosa </t>
  </si>
  <si>
    <t>01.03.2025</t>
  </si>
  <si>
    <t>Reflorestamento, cortina vegetal e paisagismo do Cercado da Pedra</t>
  </si>
  <si>
    <t>Condicionantes ambiental e urbanística - vai liberar a hipoteca da quadra XII - Continuidade de contrato</t>
  </si>
  <si>
    <t>Contrato nº. 001/2021 em vigor</t>
  </si>
  <si>
    <t>01.02.2025</t>
  </si>
  <si>
    <t>Manutenção de áreas</t>
  </si>
  <si>
    <t>Para cercas, limpeza, descarte de resíduos, placas, reintegração de posse etc de áreas/lotes.</t>
  </si>
  <si>
    <t>01.04.2025</t>
  </si>
  <si>
    <t>Serviços de plotagem de projetos</t>
  </si>
  <si>
    <t>Para Impressão de projetos no formato A0, A1, A2 e A3.</t>
  </si>
  <si>
    <t>Projetos e estudos ambientais destinados aos polos existentes, futuros ou áreas, referentes à licenciamento ambiental.</t>
  </si>
  <si>
    <t>Ação de reintegração de posse</t>
  </si>
  <si>
    <t>Atender as decisões judiciais.</t>
  </si>
  <si>
    <t>4.4.90.51 - Obras e Instalações</t>
  </si>
  <si>
    <t>4 - Investimentos</t>
  </si>
  <si>
    <t>23.122.0035.2070 - Administração da Unidade</t>
  </si>
  <si>
    <t>3.3.90.30 - Material de Consumo</t>
  </si>
  <si>
    <t xml:space="preserve">Atualmente, a frota oficial da SEDES é composta por 05 (cinco) veículos automotores, locados para as demandas oficiais tais como viagens e reuniões externas, onde utilizam de combustiveis como fonte de energia. </t>
  </si>
  <si>
    <t xml:space="preserve">Litros </t>
  </si>
  <si>
    <t>19.200 litros/ano</t>
  </si>
  <si>
    <t>Paulo César Silva</t>
  </si>
  <si>
    <t>Grupo de Administração - GA</t>
  </si>
  <si>
    <t>Contrato nº. 014/2023 renovação</t>
  </si>
  <si>
    <t>03.11.2025</t>
  </si>
  <si>
    <t>Atender as atividades desta Secretaria, com deslocamento de servidores, para cumprimento de atividades institucionais do Governo.</t>
  </si>
  <si>
    <t>Unidade</t>
  </si>
  <si>
    <t>3.3.90.33 - Passagens e Despesas com Locomoção</t>
  </si>
  <si>
    <t>Contrato nº. 004/2023 renovação</t>
  </si>
  <si>
    <t>20.04.2025</t>
  </si>
  <si>
    <t>Prestação de serviços de copa e garçom</t>
  </si>
  <si>
    <t>Atendimento ao público em geral.</t>
  </si>
  <si>
    <t>Sabrina de Aguiar Ferreira</t>
  </si>
  <si>
    <t>3.3.90.37 - Locação de mão-de-obra</t>
  </si>
  <si>
    <t>Contrato SECTI nº. 004/2021                       renovação</t>
  </si>
  <si>
    <t>22.07.2025</t>
  </si>
  <si>
    <t>Locação de 05 (cinco) veiculos automotores, sem motorista</t>
  </si>
  <si>
    <t>Abastecimento de combustíveis da frota oficial</t>
  </si>
  <si>
    <t>Médio</t>
  </si>
  <si>
    <t>Prestação de serviços de manutenção preventiva e corretiva nos aparelhos de ar condicionado.</t>
  </si>
  <si>
    <t>Assegurar um bom estado de conservação dos aparelhos.</t>
  </si>
  <si>
    <t>25 aparelhos</t>
  </si>
  <si>
    <t>01.09.2025</t>
  </si>
  <si>
    <t>Locação de máquina de café autosserviço automática</t>
  </si>
  <si>
    <t>Atender as solicitações do gabinete, responsável pela recepção de autoridades, de representantes da iniciativa privada, com máquinas automáticas, proporcionando a produção individual.</t>
  </si>
  <si>
    <t>Renovação Contratual</t>
  </si>
  <si>
    <t>Baixo</t>
  </si>
  <si>
    <t>Contrato SECTIDES nº. 001/2021                renovação</t>
  </si>
  <si>
    <t>20.06.2025</t>
  </si>
  <si>
    <t xml:space="preserve">Manutenção dos serviços de comunicação de uso contínuo, viabilizando assim melhor difusão de informações entre  órgãos e entidades, e entre o Estado e a sociedade. </t>
  </si>
  <si>
    <t>Alto</t>
  </si>
  <si>
    <t>Marly Terezinha Cardoso</t>
  </si>
  <si>
    <t>Posto</t>
  </si>
  <si>
    <t>Prestação de serviços de telefonia fixa local e interurbana, 0800 e tridígito, com o objetivo de operacionalizar a rede telefônica corporativa do Governo do Estado do Espírito Santo.</t>
  </si>
  <si>
    <t>Contrato n° 2024.000012.49101.01 renovação</t>
  </si>
  <si>
    <t>29.05.2025</t>
  </si>
  <si>
    <t>01.06.2025</t>
  </si>
  <si>
    <t>Aquisição de camisas de uniformes para estagiários.</t>
  </si>
  <si>
    <t>Para identificar os estagiários, e padronizar a vestimenta utilizada no ambiente de estágio, evitando o uso de roupas inadequadas.</t>
  </si>
  <si>
    <t>Douciana Bruno de Souza Bergamin</t>
  </si>
  <si>
    <t xml:space="preserve">Nova Contratação </t>
  </si>
  <si>
    <t>Grupo de Recursos Humanos - GRH</t>
  </si>
  <si>
    <t>Aquisição de vale transporte para  demanda de serviços externos.</t>
  </si>
  <si>
    <t xml:space="preserve">A aquisição de vale transporte é uma despesa devida ao servidor público, conforme dispõe o art. 89 da LC 46/94 e ao estagiário em conformidade com o art. 24 do Dec. 3388-R para o deslocamento da residência ao local de trabalho. </t>
  </si>
  <si>
    <t>Locação de Equipamentos de Telecomunicação com capacidade de comutação TDM/IP (PABX).</t>
  </si>
  <si>
    <t>A utilização de Central de Ramais Telefônicos e aparelhos telefônicos IPs é a estrutura mais recomendada para a infraestrutura física atual da sede da SEDES.</t>
  </si>
  <si>
    <t>Johnatan da Silva Gonçalves</t>
  </si>
  <si>
    <t>Núcleo de Informática - NUINF</t>
  </si>
  <si>
    <t>3.3.90.40 - Serviços de TIC - PJ</t>
  </si>
  <si>
    <t>Aquisição de Switchs e serviço de instalação</t>
  </si>
  <si>
    <t>O alto uso da tecnologia da informação no dia-a-dia se tornou essencial e a modernização e alta disponibilidade desse recurso é necessario para um continuo e bom serviço do servidor.</t>
  </si>
  <si>
    <t xml:space="preserve">Aquisição de APs WiFi </t>
  </si>
  <si>
    <t>4.4.90.52 - Equipamentos e Material Permanente</t>
  </si>
  <si>
    <t>Contrato nº. 005/2023 renovação</t>
  </si>
  <si>
    <t>Necessário devido a atualização de componentes e utilização de internet no ambiente de trabalho, Notebooks, Smart TVs, Reuniões</t>
  </si>
  <si>
    <t xml:space="preserve">3.3.90.49 - Auxílio Transporte </t>
  </si>
  <si>
    <t>Participação em cursos, inscrições em seminários e provas de certificação aderentes ao PPI/ES</t>
  </si>
  <si>
    <t xml:space="preserve">Capacitar os servidores da CPPI / atualização acerca dos temas afins ao setor </t>
  </si>
  <si>
    <t xml:space="preserve">Simone Lemos Vieira </t>
  </si>
  <si>
    <t xml:space="preserve">Nova contratação </t>
  </si>
  <si>
    <t xml:space="preserve">Unidade </t>
  </si>
  <si>
    <t>Coordenação do Programa de Parcerias de Investimentos - CPPI</t>
  </si>
  <si>
    <t>Contatação de estudos de PPP e Concessões em conformidade com a Lei 1.051/23</t>
  </si>
  <si>
    <t>4.4.90.35 – Serviços de Consultoria</t>
  </si>
  <si>
    <t>Prestação de serviços de Consultoria</t>
  </si>
  <si>
    <t>23.130. 0060.1153 - Estruturação de Projetos de Parcerias de Investimentos</t>
  </si>
  <si>
    <t xml:space="preserve">Estudo de PPP contratado (Fundo de Apoio a Estruturação de Projetos de Parcerias e Desestatização do Espirito Santo - FEPES) </t>
  </si>
  <si>
    <t>23.130. 0060.2370 - Coordenação do Programa de  Parcerias de Investimentos</t>
  </si>
  <si>
    <t>23.691.0035.8295 - Atração, Retenção e Promoção de Oportunidade de Negócios</t>
  </si>
  <si>
    <t>Estudo para publicação do Guia do Investidor Sustentável</t>
  </si>
  <si>
    <t xml:space="preserve">3.3.90.35 - Serviços de Consultoria </t>
  </si>
  <si>
    <t xml:space="preserve">Humberto Queiroz </t>
  </si>
  <si>
    <t>Gerência de Competitividade - GECOMP</t>
  </si>
  <si>
    <t>Garantir o acompanhamento diário das notícias e a divulgação de informações relacionadas a área de atuação desta Secretaria de Estado de Desenvolvimento (SEDES). Atender às necessidades das áreas técnicas desta Secretaria de Estado, no desempenho das atividades funcionais cotidianas, facilitando e otimizando a tomada de decisões por parte do secretário da pasta de Desenvolvimento, subsecretários e demais servidores, dentro de um período de assinatura de 12 (doze) meses.</t>
  </si>
  <si>
    <t>Assinatura digital do jornal "A TRIBUNA"</t>
  </si>
  <si>
    <t>Assinatura difital do jornal "VALOR ECONÔMICO"</t>
  </si>
  <si>
    <t>Assinatura difital do jornal "O GLOBO"</t>
  </si>
  <si>
    <t>Assinatura difital do jornal "A GAZETA"</t>
  </si>
  <si>
    <t xml:space="preserve">Julia Gava Tedesco </t>
  </si>
  <si>
    <t>Assessoria de Comunicação - ASCOM</t>
  </si>
  <si>
    <t>03.05.2025</t>
  </si>
  <si>
    <t>Assinatura difital do jornal " ESTADO DE SÃO PAULO - ESTADÃO"</t>
  </si>
  <si>
    <t>08.05.2025</t>
  </si>
  <si>
    <t>22.05.2025</t>
  </si>
  <si>
    <t>09.07.2025</t>
  </si>
  <si>
    <t>Atender ao Programa GERAR</t>
  </si>
  <si>
    <t>NATUREZA DA DESPESA</t>
  </si>
  <si>
    <t>FONTE</t>
  </si>
  <si>
    <t>500 - Recursos de Caixa do Tesouro</t>
  </si>
  <si>
    <t>704 - Transf. da União Ref. às part. na exploração de Petróleo e Gás Natural destinadas ao FEP - Lei 9.478/1997</t>
  </si>
  <si>
    <t xml:space="preserve">TOTAL </t>
  </si>
  <si>
    <t>Levantamento para desmembramento, parcelamento de lotes e mapeamento das invasões a serem regularizadas / reintegradas, e levantamentos Planialtimétricos em geral.</t>
  </si>
  <si>
    <t>Serviços topográficos / levantamento topográfico de polos e áreas / demarcação de lotes</t>
  </si>
  <si>
    <t>Estudos ambientais</t>
  </si>
  <si>
    <t>Aquisição de café em grãos.</t>
  </si>
  <si>
    <t>Atender a demanda do consumo de café em grãos desta Secretaria.</t>
  </si>
  <si>
    <t>pacote de 500gr</t>
  </si>
  <si>
    <t>01.07.2025</t>
  </si>
  <si>
    <t>Aquisição de café torrado e moido.</t>
  </si>
  <si>
    <t>Aquisição de açucar.</t>
  </si>
  <si>
    <t>Atender a demanda do consumo de café torrado e moído desta Secretaria.</t>
  </si>
  <si>
    <t>Atender a demanda do consumo de açúcar desta Secretaria.</t>
  </si>
  <si>
    <t>pacote de 5kg</t>
  </si>
  <si>
    <t>Aquisição de cartões de visita.</t>
  </si>
  <si>
    <t xml:space="preserve">Baixo </t>
  </si>
  <si>
    <t>Solange de Padua Miranda</t>
  </si>
  <si>
    <t>Aquisição de material de expediente.</t>
  </si>
  <si>
    <t>Necessidade de suprir a reposição de materiais de uso comum da Secretaria</t>
  </si>
  <si>
    <t>Aquisição de material de copa.</t>
  </si>
  <si>
    <t>Aquisição de material de limpeza e higiene.</t>
  </si>
  <si>
    <t>Material para manutenção de equipamentos.</t>
  </si>
  <si>
    <t>Demanda com materiais para manutenção de equipamentos para esta Secretaria</t>
  </si>
  <si>
    <t>Manutenção de equipamentos.</t>
  </si>
  <si>
    <t>Demanda com manutenção de equipamentos para esta Secretaria.</t>
  </si>
  <si>
    <t>01.06.2024</t>
  </si>
  <si>
    <t>Aquisição de mobiliário em geral.</t>
  </si>
  <si>
    <t>Necessidade de reposição de bens móveis para melhor atender aos servidores.</t>
  </si>
  <si>
    <t xml:space="preserve">Médio </t>
  </si>
  <si>
    <t>Johann Sebastian Knust Leppaus</t>
  </si>
  <si>
    <t>Proporcionar aos diversos servidores o desenvolvimento de suas atividades funcionais, tendo um primeiro contato, para prospectar novas parcerias e contratações.</t>
  </si>
  <si>
    <t xml:space="preserve">Aquisição de microfone rode Wireless - lapela sem fio </t>
  </si>
  <si>
    <t>Assessorar o secretário da pasta e as demais unidades da Secretaria nos assuntos relativos à imprensa; acompanhar o secretário da pasta em solenidades, inaugurações e atividades merecedoras de divulgação interna ou externa; produzir releases e textos jornalísticos para divulgação para a imprensa local e nacional sobre atos e boas práticas desenvolvidas pela Secretaria, em articulação com a Superintendência Estadual de Comunicação Social do Espírito Santo - SECOM; manter atualizados os endereços eletrônicos da imprensa para garantir a efetividade nas divulgações; dentre outras atividades correlatas.</t>
  </si>
  <si>
    <t>não definido</t>
  </si>
  <si>
    <t xml:space="preserve">Lucas Mello </t>
  </si>
  <si>
    <t>Aquisição de Smartphone</t>
  </si>
  <si>
    <t>PLANO DE CONTRATAÇÃO ANUAL - EXERCÍCIO 2025</t>
  </si>
  <si>
    <t xml:space="preserve"> VALOR ESTIMADO (R$)</t>
  </si>
  <si>
    <t xml:space="preserve">Aquisição de Caixa Acústica </t>
  </si>
  <si>
    <t>SUBSECRETARIA DE ESTADO DE COMPETITIVIDADE - SUBCOMP</t>
  </si>
  <si>
    <t>SUBSECRETARIA DE ESTADO DE GESTÃO E PARCERIAS - SUBGEP</t>
  </si>
  <si>
    <t>SUBSECRETARIA DE ESTADO DE INTEGRAÇÃO E DESENVOLVIMENTO REGIONAL - SUBDES</t>
  </si>
  <si>
    <t>pacote de 1KG</t>
  </si>
  <si>
    <t>Nova Contratação (FOPAG)</t>
  </si>
  <si>
    <t xml:space="preserve">23.122. 0035 2095 - Remuneração de Pessoal Ativo e Encargos Sociais </t>
  </si>
  <si>
    <t>Aquisição de vale transporte para servidores e estagiários</t>
  </si>
  <si>
    <t>VALOR PREVISTO (R$)</t>
  </si>
  <si>
    <t>TOTAL GERAL</t>
  </si>
  <si>
    <t xml:space="preserve">RESUMO DA CLASSIFICAÇÃO ORÇAMENTÁRIA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</si>
</sst>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R$&quot;\ #,##0;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&quot; &quot;;#,##0.00&quot; &quot;;&quot;-&quot;#&quot; &quot;;&quot; &quot;@&quot; &quot;"/>
    <numFmt numFmtId="165" formatCode="#,##0.00&quot; &quot;;&quot;-&quot;#,##0.00&quot; &quot;;&quot;-&quot;#&quot; &quot;;@&quot; &quot;"/>
    <numFmt numFmtId="166" formatCode="_(* #,##0.00_);_(* \(#,##0.00\);_(* \-??_);_(@_)"/>
    <numFmt numFmtId="167" formatCode="&quot;R$&quot;\ #,##0"/>
    <numFmt numFmtId="168" formatCode="_-&quot;R$&quot;\ * #,##0_-;\-&quot;R$&quot;\ * #,##0_-;_-&quot;R$&quot;\ * &quot;-&quot;??_-;_-@_-"/>
    <numFmt numFmtId="169" formatCode="&quot;R$&quot;\ 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6"/>
      <color theme="1"/>
      <name val="Century Gothic"/>
      <family val="2"/>
    </font>
    <font>
      <sz val="10"/>
      <color theme="1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16"/>
      <color theme="1"/>
      <name val="Calibri"/>
      <family val="2"/>
      <scheme val="minor"/>
    </font>
    <font>
      <sz val="10"/>
      <name val="Century Gothic"/>
      <family val="2"/>
    </font>
    <font>
      <b/>
      <sz val="10"/>
      <color theme="0"/>
      <name val="Century Gothic"/>
      <family val="2"/>
    </font>
    <font>
      <b/>
      <sz val="16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3" fillId="0" borderId="0"/>
    <xf numFmtId="165" fontId="4" fillId="0" borderId="0" applyBorder="0" applyProtection="0"/>
    <xf numFmtId="0" fontId="5" fillId="0" borderId="0"/>
    <xf numFmtId="0" fontId="3" fillId="2" borderId="1" applyProtection="0"/>
    <xf numFmtId="165" fontId="4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3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10" fillId="0" borderId="0">
      <alignment vertical="center"/>
    </xf>
    <xf numFmtId="0" fontId="2" fillId="0" borderId="0"/>
    <xf numFmtId="0" fontId="7" fillId="0" borderId="0"/>
    <xf numFmtId="0" fontId="3" fillId="0" borderId="0"/>
    <xf numFmtId="0" fontId="11" fillId="0" borderId="0"/>
    <xf numFmtId="0" fontId="12" fillId="0" borderId="0"/>
    <xf numFmtId="0" fontId="6" fillId="0" borderId="0"/>
    <xf numFmtId="0" fontId="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14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2" xfId="0" applyFont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center" vertical="center" wrapText="1"/>
    </xf>
    <xf numFmtId="168" fontId="24" fillId="5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168" fontId="18" fillId="3" borderId="2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8" fontId="0" fillId="0" borderId="0" xfId="0" applyNumberFormat="1" applyAlignment="1">
      <alignment wrapText="1"/>
    </xf>
    <xf numFmtId="0" fontId="23" fillId="0" borderId="2" xfId="0" applyFont="1" applyBorder="1" applyAlignment="1">
      <alignment horizontal="left" vertical="center" wrapText="1"/>
    </xf>
    <xf numFmtId="168" fontId="23" fillId="0" borderId="2" xfId="0" applyNumberFormat="1" applyFont="1" applyBorder="1" applyAlignment="1">
      <alignment horizontal="center" vertical="center" wrapText="1"/>
    </xf>
    <xf numFmtId="168" fontId="0" fillId="3" borderId="0" xfId="0" applyNumberFormat="1" applyFill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168" fontId="23" fillId="3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 wrapText="1"/>
    </xf>
    <xf numFmtId="44" fontId="0" fillId="0" borderId="0" xfId="1" applyFont="1" applyBorder="1" applyAlignment="1">
      <alignment horizontal="center" wrapText="1"/>
    </xf>
    <xf numFmtId="0" fontId="21" fillId="5" borderId="2" xfId="0" applyFont="1" applyFill="1" applyBorder="1" applyAlignment="1">
      <alignment horizontal="center" vertical="center" wrapText="1"/>
    </xf>
    <xf numFmtId="44" fontId="21" fillId="5" borderId="2" xfId="1" applyFont="1" applyFill="1" applyBorder="1" applyAlignment="1">
      <alignment horizontal="center" vertical="center" wrapText="1"/>
    </xf>
    <xf numFmtId="44" fontId="20" fillId="4" borderId="2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167" fontId="18" fillId="0" borderId="2" xfId="0" applyNumberFormat="1" applyFont="1" applyBorder="1" applyAlignment="1">
      <alignment horizontal="center" vertical="center" wrapText="1"/>
    </xf>
    <xf numFmtId="44" fontId="18" fillId="0" borderId="2" xfId="1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justify" vertical="center" wrapText="1"/>
    </xf>
    <xf numFmtId="0" fontId="23" fillId="3" borderId="2" xfId="0" applyFont="1" applyFill="1" applyBorder="1" applyAlignment="1">
      <alignment horizontal="center" vertical="center" wrapText="1"/>
    </xf>
    <xf numFmtId="167" fontId="23" fillId="3" borderId="2" xfId="0" applyNumberFormat="1" applyFont="1" applyFill="1" applyBorder="1" applyAlignment="1">
      <alignment horizontal="center" vertical="center" wrapText="1"/>
    </xf>
    <xf numFmtId="44" fontId="23" fillId="3" borderId="2" xfId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 wrapText="1"/>
    </xf>
    <xf numFmtId="167" fontId="23" fillId="0" borderId="2" xfId="0" applyNumberFormat="1" applyFont="1" applyBorder="1" applyAlignment="1">
      <alignment horizontal="center" vertical="center" wrapText="1"/>
    </xf>
    <xf numFmtId="44" fontId="23" fillId="0" borderId="2" xfId="1" applyFont="1" applyBorder="1" applyAlignment="1">
      <alignment horizontal="center" vertical="center" wrapText="1"/>
    </xf>
    <xf numFmtId="14" fontId="18" fillId="0" borderId="2" xfId="1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17" fontId="18" fillId="0" borderId="2" xfId="1" applyNumberFormat="1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justify" vertical="center" wrapText="1"/>
    </xf>
    <xf numFmtId="167" fontId="18" fillId="3" borderId="2" xfId="0" applyNumberFormat="1" applyFont="1" applyFill="1" applyBorder="1" applyAlignment="1">
      <alignment horizontal="center" vertical="center" wrapText="1"/>
    </xf>
    <xf numFmtId="44" fontId="18" fillId="3" borderId="2" xfId="1" applyFont="1" applyFill="1" applyBorder="1" applyAlignment="1">
      <alignment horizontal="center" vertical="center" wrapText="1"/>
    </xf>
    <xf numFmtId="17" fontId="23" fillId="0" borderId="2" xfId="1" applyNumberFormat="1" applyFont="1" applyBorder="1" applyAlignment="1">
      <alignment horizontal="center" vertical="center" wrapText="1"/>
    </xf>
    <xf numFmtId="5" fontId="18" fillId="0" borderId="2" xfId="0" applyNumberFormat="1" applyFont="1" applyBorder="1" applyAlignment="1">
      <alignment horizontal="center" vertical="center" wrapText="1"/>
    </xf>
    <xf numFmtId="5" fontId="18" fillId="3" borderId="2" xfId="0" applyNumberFormat="1" applyFont="1" applyFill="1" applyBorder="1" applyAlignment="1">
      <alignment horizontal="center" vertical="center" wrapText="1"/>
    </xf>
    <xf numFmtId="14" fontId="18" fillId="3" borderId="2" xfId="1" applyNumberFormat="1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20" fillId="4" borderId="5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21" fillId="5" borderId="5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</cellXfs>
  <cellStyles count="65">
    <cellStyle name="0,0_x000a__x000a_NA_x000a__x000a_" xfId="2" xr:uid="{00000000-0005-0000-0000-000000000000}"/>
    <cellStyle name="Excel Built-in Currency" xfId="3" xr:uid="{00000000-0005-0000-0000-000001000000}"/>
    <cellStyle name="Excel Built-in Explanatory Text" xfId="4" xr:uid="{00000000-0005-0000-0000-000002000000}"/>
    <cellStyle name="Excel Built-in Normal" xfId="5" xr:uid="{00000000-0005-0000-0000-000003000000}"/>
    <cellStyle name="Excel Built-in Note 1" xfId="6" xr:uid="{00000000-0005-0000-0000-000004000000}"/>
    <cellStyle name="Excel Built-in TableStyleLight1" xfId="7" xr:uid="{00000000-0005-0000-0000-000005000000}"/>
    <cellStyle name="Moeda" xfId="1" builtinId="4"/>
    <cellStyle name="Moeda 2" xfId="8" xr:uid="{00000000-0005-0000-0000-000007000000}"/>
    <cellStyle name="Normal" xfId="0" builtinId="0"/>
    <cellStyle name="Normal 10" xfId="9" xr:uid="{00000000-0005-0000-0000-000009000000}"/>
    <cellStyle name="Normal 10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14" xfId="14" xr:uid="{00000000-0005-0000-0000-00000E000000}"/>
    <cellStyle name="Normal 15" xfId="15" xr:uid="{00000000-0005-0000-0000-00000F000000}"/>
    <cellStyle name="Normal 16" xfId="16" xr:uid="{00000000-0005-0000-0000-000010000000}"/>
    <cellStyle name="Normal 17" xfId="17" xr:uid="{00000000-0005-0000-0000-000011000000}"/>
    <cellStyle name="Normal 18" xfId="18" xr:uid="{00000000-0005-0000-0000-000012000000}"/>
    <cellStyle name="Normal 19" xfId="19" xr:uid="{00000000-0005-0000-0000-000013000000}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3" xfId="23" xr:uid="{00000000-0005-0000-0000-000017000000}"/>
    <cellStyle name="Normal 2 4" xfId="24" xr:uid="{00000000-0005-0000-0000-000018000000}"/>
    <cellStyle name="Normal 20" xfId="25" xr:uid="{00000000-0005-0000-0000-000019000000}"/>
    <cellStyle name="Normal 21" xfId="26" xr:uid="{00000000-0005-0000-0000-00001A000000}"/>
    <cellStyle name="Normal 21 3" xfId="27" xr:uid="{00000000-0005-0000-0000-00001B000000}"/>
    <cellStyle name="Normal 22" xfId="28" xr:uid="{00000000-0005-0000-0000-00001C000000}"/>
    <cellStyle name="Normal 22 3" xfId="29" xr:uid="{00000000-0005-0000-0000-00001D000000}"/>
    <cellStyle name="Normal 23" xfId="30" xr:uid="{00000000-0005-0000-0000-00001E000000}"/>
    <cellStyle name="Normal 24" xfId="31" xr:uid="{00000000-0005-0000-0000-00001F000000}"/>
    <cellStyle name="Normal 24 3" xfId="32" xr:uid="{00000000-0005-0000-0000-000020000000}"/>
    <cellStyle name="Normal 25" xfId="33" xr:uid="{00000000-0005-0000-0000-000021000000}"/>
    <cellStyle name="Normal 26" xfId="34" xr:uid="{00000000-0005-0000-0000-000022000000}"/>
    <cellStyle name="Normal 27" xfId="35" xr:uid="{00000000-0005-0000-0000-000023000000}"/>
    <cellStyle name="Normal 28" xfId="36" xr:uid="{00000000-0005-0000-0000-000024000000}"/>
    <cellStyle name="Normal 29" xfId="37" xr:uid="{00000000-0005-0000-0000-000025000000}"/>
    <cellStyle name="Normal 3" xfId="38" xr:uid="{00000000-0005-0000-0000-000026000000}"/>
    <cellStyle name="Normal 3 2" xfId="39" xr:uid="{00000000-0005-0000-0000-000027000000}"/>
    <cellStyle name="Normal 3 3" xfId="40" xr:uid="{00000000-0005-0000-0000-000028000000}"/>
    <cellStyle name="Normal 3 4" xfId="41" xr:uid="{00000000-0005-0000-0000-000029000000}"/>
    <cellStyle name="Normal 30" xfId="42" xr:uid="{00000000-0005-0000-0000-00002A000000}"/>
    <cellStyle name="Normal 31" xfId="43" xr:uid="{00000000-0005-0000-0000-00002B000000}"/>
    <cellStyle name="Normal 4" xfId="44" xr:uid="{00000000-0005-0000-0000-00002C000000}"/>
    <cellStyle name="Normal 4 2" xfId="45" xr:uid="{00000000-0005-0000-0000-00002D000000}"/>
    <cellStyle name="Normal 5" xfId="46" xr:uid="{00000000-0005-0000-0000-00002E000000}"/>
    <cellStyle name="Normal 6" xfId="47" xr:uid="{00000000-0005-0000-0000-00002F000000}"/>
    <cellStyle name="Normal 7" xfId="48" xr:uid="{00000000-0005-0000-0000-000030000000}"/>
    <cellStyle name="Normal 8" xfId="49" xr:uid="{00000000-0005-0000-0000-000031000000}"/>
    <cellStyle name="Normal 9" xfId="50" xr:uid="{00000000-0005-0000-0000-000032000000}"/>
    <cellStyle name="Separador de milhares 14 21" xfId="51" xr:uid="{00000000-0005-0000-0000-000033000000}"/>
    <cellStyle name="Separador de milhares 21" xfId="52" xr:uid="{00000000-0005-0000-0000-000034000000}"/>
    <cellStyle name="Separador de milhares 21 21" xfId="53" xr:uid="{00000000-0005-0000-0000-000035000000}"/>
    <cellStyle name="Separador de milhares 22" xfId="54" xr:uid="{00000000-0005-0000-0000-000036000000}"/>
    <cellStyle name="Separador de milhares 22 21" xfId="55" xr:uid="{00000000-0005-0000-0000-000037000000}"/>
    <cellStyle name="Separador de milhares 24" xfId="56" xr:uid="{00000000-0005-0000-0000-000038000000}"/>
    <cellStyle name="Separador de milhares 24 21" xfId="57" xr:uid="{00000000-0005-0000-0000-000039000000}"/>
    <cellStyle name="Style 1" xfId="58" xr:uid="{00000000-0005-0000-0000-00003A000000}"/>
    <cellStyle name="Style 1 2" xfId="59" xr:uid="{00000000-0005-0000-0000-00003B000000}"/>
    <cellStyle name="TableStyleLight1" xfId="60" xr:uid="{00000000-0005-0000-0000-00003C000000}"/>
    <cellStyle name="Vírgula 2" xfId="61" xr:uid="{00000000-0005-0000-0000-00003D000000}"/>
    <cellStyle name="Vírgula 2 2" xfId="62" xr:uid="{00000000-0005-0000-0000-00003E000000}"/>
    <cellStyle name="Vírgula 3" xfId="63" xr:uid="{00000000-0005-0000-0000-00003F000000}"/>
    <cellStyle name="Vírgula 3 2" xfId="64" xr:uid="{00000000-0005-0000-0000-000040000000}"/>
  </cellStyles>
  <dxfs count="0"/>
  <tableStyles count="0" defaultTableStyle="TableStyleMedium9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ELIA/Downloads/pac_contratacoes%202021REV%20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ELIA/Downloads/PAC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C 2021 REV 3"/>
      <sheetName val="auxiliar"/>
      <sheetName val="pac_contratacoes 2021REV 3 (1)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auxiliar"/>
      <sheetName val="PAC_2021 (1)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O63"/>
  <sheetViews>
    <sheetView topLeftCell="A41" zoomScale="85" zoomScaleNormal="85" workbookViewId="0">
      <selection activeCell="K6" sqref="K6:M6"/>
    </sheetView>
  </sheetViews>
  <sheetFormatPr defaultColWidth="9.140625" defaultRowHeight="15" customHeight="1"/>
  <cols>
    <col min="1" max="1" width="33.28515625" style="3" customWidth="1"/>
    <col min="2" max="2" width="39.7109375" style="3" customWidth="1"/>
    <col min="3" max="3" width="24" style="3" customWidth="1"/>
    <col min="4" max="5" width="20.7109375" style="3" customWidth="1"/>
    <col min="6" max="6" width="22.140625" style="3" customWidth="1"/>
    <col min="7" max="7" width="20.7109375" style="31" customWidth="1"/>
    <col min="8" max="8" width="20.7109375" style="1" customWidth="1"/>
    <col min="9" max="9" width="23.140625" style="1" customWidth="1"/>
    <col min="10" max="11" width="20.7109375" style="1" customWidth="1"/>
    <col min="12" max="12" width="22.140625" style="1" customWidth="1"/>
    <col min="13" max="13" width="27.7109375" style="1" customWidth="1"/>
    <col min="14" max="14" width="16.85546875" style="1" customWidth="1"/>
    <col min="15" max="15" width="14.28515625" style="1" bestFit="1" customWidth="1"/>
    <col min="16" max="16384" width="9.140625" style="1"/>
  </cols>
  <sheetData>
    <row r="1" spans="1:15" ht="1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 ht="1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 ht="1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5" s="26" customFormat="1" ht="20.100000000000001" customHeight="1">
      <c r="A4" s="64" t="s">
        <v>196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5" ht="30" customHeight="1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29.25" customHeight="1">
      <c r="A6" s="66" t="s">
        <v>12</v>
      </c>
      <c r="B6" s="66"/>
      <c r="C6" s="66"/>
      <c r="D6" s="66"/>
      <c r="E6" s="66"/>
      <c r="F6" s="66"/>
      <c r="G6" s="66"/>
      <c r="H6" s="66"/>
      <c r="I6" s="66"/>
      <c r="J6" s="66"/>
      <c r="K6" s="63" t="s">
        <v>13</v>
      </c>
      <c r="L6" s="63"/>
      <c r="M6" s="63"/>
    </row>
    <row r="7" spans="1:15" s="2" customFormat="1" ht="51.75" customHeight="1">
      <c r="A7" s="32" t="s">
        <v>4</v>
      </c>
      <c r="B7" s="32" t="s">
        <v>0</v>
      </c>
      <c r="C7" s="32" t="s">
        <v>5</v>
      </c>
      <c r="D7" s="32" t="s">
        <v>6</v>
      </c>
      <c r="E7" s="32" t="s">
        <v>3</v>
      </c>
      <c r="F7" s="32" t="s">
        <v>197</v>
      </c>
      <c r="G7" s="33" t="s">
        <v>7</v>
      </c>
      <c r="H7" s="33" t="s">
        <v>1</v>
      </c>
      <c r="I7" s="33" t="s">
        <v>2</v>
      </c>
      <c r="J7" s="33" t="s">
        <v>11</v>
      </c>
      <c r="K7" s="34" t="s">
        <v>8</v>
      </c>
      <c r="L7" s="34" t="s">
        <v>10</v>
      </c>
      <c r="M7" s="34" t="s">
        <v>9</v>
      </c>
    </row>
    <row r="8" spans="1:15" s="2" customFormat="1" ht="37.5" customHeight="1">
      <c r="A8" s="60" t="s">
        <v>201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4" customFormat="1" ht="84.95" customHeight="1">
      <c r="A9" s="35" t="s">
        <v>16</v>
      </c>
      <c r="B9" s="35" t="s">
        <v>14</v>
      </c>
      <c r="C9" s="36" t="s">
        <v>15</v>
      </c>
      <c r="D9" s="36" t="s">
        <v>17</v>
      </c>
      <c r="E9" s="36">
        <v>1</v>
      </c>
      <c r="F9" s="37">
        <v>5000</v>
      </c>
      <c r="G9" s="38" t="s">
        <v>18</v>
      </c>
      <c r="H9" s="36" t="s">
        <v>19</v>
      </c>
      <c r="I9" s="36" t="s">
        <v>20</v>
      </c>
      <c r="J9" s="36" t="s">
        <v>21</v>
      </c>
      <c r="K9" s="36" t="s">
        <v>22</v>
      </c>
      <c r="L9" s="36" t="s">
        <v>23</v>
      </c>
      <c r="M9" s="36" t="s">
        <v>24</v>
      </c>
      <c r="O9" s="27"/>
    </row>
    <row r="10" spans="1:15" s="4" customFormat="1" ht="84.95" customHeight="1">
      <c r="A10" s="35" t="s">
        <v>26</v>
      </c>
      <c r="B10" s="35" t="s">
        <v>14</v>
      </c>
      <c r="C10" s="36" t="s">
        <v>15</v>
      </c>
      <c r="D10" s="36" t="s">
        <v>17</v>
      </c>
      <c r="E10" s="36">
        <v>1</v>
      </c>
      <c r="F10" s="37">
        <v>30000</v>
      </c>
      <c r="G10" s="38" t="s">
        <v>29</v>
      </c>
      <c r="H10" s="36" t="s">
        <v>19</v>
      </c>
      <c r="I10" s="36" t="s">
        <v>20</v>
      </c>
      <c r="J10" s="36" t="s">
        <v>21</v>
      </c>
      <c r="K10" s="36" t="s">
        <v>22</v>
      </c>
      <c r="L10" s="36" t="s">
        <v>23</v>
      </c>
      <c r="M10" s="36" t="s">
        <v>24</v>
      </c>
    </row>
    <row r="11" spans="1:15" s="4" customFormat="1" ht="84.95" customHeight="1">
      <c r="A11" s="35" t="s">
        <v>25</v>
      </c>
      <c r="B11" s="35" t="s">
        <v>14</v>
      </c>
      <c r="C11" s="36" t="s">
        <v>15</v>
      </c>
      <c r="D11" s="36" t="s">
        <v>17</v>
      </c>
      <c r="E11" s="36">
        <v>1</v>
      </c>
      <c r="F11" s="37">
        <v>10000</v>
      </c>
      <c r="G11" s="38" t="s">
        <v>27</v>
      </c>
      <c r="H11" s="36" t="s">
        <v>28</v>
      </c>
      <c r="I11" s="36" t="s">
        <v>20</v>
      </c>
      <c r="J11" s="36" t="s">
        <v>21</v>
      </c>
      <c r="K11" s="36" t="s">
        <v>22</v>
      </c>
      <c r="L11" s="36" t="s">
        <v>23</v>
      </c>
      <c r="M11" s="36" t="s">
        <v>24</v>
      </c>
    </row>
    <row r="12" spans="1:15" s="4" customFormat="1" ht="84.95" customHeight="1">
      <c r="A12" s="35" t="s">
        <v>30</v>
      </c>
      <c r="B12" s="35" t="s">
        <v>14</v>
      </c>
      <c r="C12" s="36" t="s">
        <v>15</v>
      </c>
      <c r="D12" s="36" t="s">
        <v>17</v>
      </c>
      <c r="E12" s="36">
        <v>1</v>
      </c>
      <c r="F12" s="37">
        <v>20000</v>
      </c>
      <c r="G12" s="38" t="s">
        <v>31</v>
      </c>
      <c r="H12" s="36" t="s">
        <v>32</v>
      </c>
      <c r="I12" s="36" t="s">
        <v>20</v>
      </c>
      <c r="J12" s="36" t="s">
        <v>21</v>
      </c>
      <c r="K12" s="36" t="s">
        <v>22</v>
      </c>
      <c r="L12" s="36" t="s">
        <v>23</v>
      </c>
      <c r="M12" s="36" t="s">
        <v>24</v>
      </c>
    </row>
    <row r="13" spans="1:15" s="4" customFormat="1" ht="84.95" customHeight="1">
      <c r="A13" s="35" t="s">
        <v>33</v>
      </c>
      <c r="B13" s="35" t="s">
        <v>14</v>
      </c>
      <c r="C13" s="36" t="s">
        <v>15</v>
      </c>
      <c r="D13" s="36" t="s">
        <v>17</v>
      </c>
      <c r="E13" s="36">
        <v>1</v>
      </c>
      <c r="F13" s="37">
        <v>20000</v>
      </c>
      <c r="G13" s="38" t="s">
        <v>31</v>
      </c>
      <c r="H13" s="36" t="s">
        <v>32</v>
      </c>
      <c r="I13" s="36" t="s">
        <v>20</v>
      </c>
      <c r="J13" s="36" t="s">
        <v>21</v>
      </c>
      <c r="K13" s="36" t="s">
        <v>22</v>
      </c>
      <c r="L13" s="36" t="s">
        <v>23</v>
      </c>
      <c r="M13" s="36" t="s">
        <v>24</v>
      </c>
    </row>
    <row r="14" spans="1:15" ht="84.95" customHeight="1">
      <c r="A14" s="35" t="s">
        <v>34</v>
      </c>
      <c r="B14" s="35" t="s">
        <v>14</v>
      </c>
      <c r="C14" s="36" t="s">
        <v>15</v>
      </c>
      <c r="D14" s="36" t="s">
        <v>17</v>
      </c>
      <c r="E14" s="36">
        <v>1</v>
      </c>
      <c r="F14" s="37">
        <v>3000</v>
      </c>
      <c r="G14" s="38" t="s">
        <v>35</v>
      </c>
      <c r="H14" s="36" t="s">
        <v>28</v>
      </c>
      <c r="I14" s="36" t="s">
        <v>20</v>
      </c>
      <c r="J14" s="36" t="s">
        <v>21</v>
      </c>
      <c r="K14" s="36" t="s">
        <v>22</v>
      </c>
      <c r="L14" s="36" t="s">
        <v>23</v>
      </c>
      <c r="M14" s="36" t="s">
        <v>24</v>
      </c>
    </row>
    <row r="15" spans="1:15" ht="84.95" customHeight="1">
      <c r="A15" s="35" t="s">
        <v>36</v>
      </c>
      <c r="B15" s="35" t="s">
        <v>14</v>
      </c>
      <c r="C15" s="36" t="s">
        <v>15</v>
      </c>
      <c r="D15" s="36" t="s">
        <v>17</v>
      </c>
      <c r="E15" s="36">
        <v>1</v>
      </c>
      <c r="F15" s="37">
        <v>3000</v>
      </c>
      <c r="G15" s="38" t="s">
        <v>37</v>
      </c>
      <c r="H15" s="36" t="s">
        <v>32</v>
      </c>
      <c r="I15" s="36" t="s">
        <v>38</v>
      </c>
      <c r="J15" s="36" t="s">
        <v>21</v>
      </c>
      <c r="K15" s="36" t="s">
        <v>22</v>
      </c>
      <c r="L15" s="36" t="s">
        <v>23</v>
      </c>
      <c r="M15" s="36" t="s">
        <v>24</v>
      </c>
    </row>
    <row r="16" spans="1:15" ht="84.95" customHeight="1">
      <c r="A16" s="35" t="s">
        <v>39</v>
      </c>
      <c r="B16" s="35" t="s">
        <v>14</v>
      </c>
      <c r="C16" s="36" t="s">
        <v>15</v>
      </c>
      <c r="D16" s="36" t="s">
        <v>17</v>
      </c>
      <c r="E16" s="36">
        <v>1</v>
      </c>
      <c r="F16" s="37">
        <v>4000</v>
      </c>
      <c r="G16" s="38" t="s">
        <v>40</v>
      </c>
      <c r="H16" s="36" t="s">
        <v>28</v>
      </c>
      <c r="I16" s="36" t="s">
        <v>38</v>
      </c>
      <c r="J16" s="36" t="s">
        <v>21</v>
      </c>
      <c r="K16" s="36" t="s">
        <v>22</v>
      </c>
      <c r="L16" s="36" t="s">
        <v>23</v>
      </c>
      <c r="M16" s="36" t="s">
        <v>24</v>
      </c>
    </row>
    <row r="17" spans="1:15" ht="84.95" customHeight="1">
      <c r="A17" s="35" t="s">
        <v>41</v>
      </c>
      <c r="B17" s="35" t="s">
        <v>14</v>
      </c>
      <c r="C17" s="36" t="s">
        <v>15</v>
      </c>
      <c r="D17" s="36" t="s">
        <v>17</v>
      </c>
      <c r="E17" s="36">
        <v>1</v>
      </c>
      <c r="F17" s="37">
        <v>4000</v>
      </c>
      <c r="G17" s="38" t="s">
        <v>31</v>
      </c>
      <c r="H17" s="36" t="s">
        <v>28</v>
      </c>
      <c r="I17" s="36" t="s">
        <v>38</v>
      </c>
      <c r="J17" s="36" t="s">
        <v>21</v>
      </c>
      <c r="K17" s="36" t="s">
        <v>22</v>
      </c>
      <c r="L17" s="36" t="s">
        <v>23</v>
      </c>
      <c r="M17" s="36" t="s">
        <v>24</v>
      </c>
    </row>
    <row r="18" spans="1:15" ht="84.95" customHeight="1">
      <c r="A18" s="39" t="s">
        <v>42</v>
      </c>
      <c r="B18" s="39" t="s">
        <v>43</v>
      </c>
      <c r="C18" s="40" t="s">
        <v>15</v>
      </c>
      <c r="D18" s="40" t="s">
        <v>17</v>
      </c>
      <c r="E18" s="40">
        <v>1</v>
      </c>
      <c r="F18" s="41">
        <v>60000</v>
      </c>
      <c r="G18" s="42" t="s">
        <v>18</v>
      </c>
      <c r="H18" s="40" t="s">
        <v>44</v>
      </c>
      <c r="I18" s="40" t="s">
        <v>45</v>
      </c>
      <c r="J18" s="43" t="s">
        <v>21</v>
      </c>
      <c r="K18" s="43" t="s">
        <v>22</v>
      </c>
      <c r="L18" s="43" t="s">
        <v>23</v>
      </c>
      <c r="M18" s="43" t="s">
        <v>46</v>
      </c>
      <c r="N18" s="28"/>
    </row>
    <row r="19" spans="1:15" ht="84.95" hidden="1" customHeight="1">
      <c r="A19" s="44" t="s">
        <v>63</v>
      </c>
      <c r="B19" s="44" t="s">
        <v>64</v>
      </c>
      <c r="C19" s="45" t="s">
        <v>15</v>
      </c>
      <c r="D19" s="45" t="s">
        <v>17</v>
      </c>
      <c r="E19" s="45">
        <v>1</v>
      </c>
      <c r="F19" s="46">
        <v>500000</v>
      </c>
      <c r="G19" s="47" t="s">
        <v>52</v>
      </c>
      <c r="H19" s="45" t="s">
        <v>19</v>
      </c>
      <c r="I19" s="45" t="s">
        <v>45</v>
      </c>
      <c r="J19" s="36" t="s">
        <v>21</v>
      </c>
      <c r="K19" s="36" t="s">
        <v>22</v>
      </c>
      <c r="L19" s="36" t="s">
        <v>23</v>
      </c>
      <c r="M19" s="36" t="s">
        <v>46</v>
      </c>
    </row>
    <row r="20" spans="1:15" ht="84.95" customHeight="1">
      <c r="A20" s="44" t="s">
        <v>163</v>
      </c>
      <c r="B20" s="44" t="s">
        <v>162</v>
      </c>
      <c r="C20" s="45" t="s">
        <v>15</v>
      </c>
      <c r="D20" s="45" t="s">
        <v>17</v>
      </c>
      <c r="E20" s="45">
        <v>1</v>
      </c>
      <c r="F20" s="46">
        <v>225000</v>
      </c>
      <c r="G20" s="47" t="s">
        <v>50</v>
      </c>
      <c r="H20" s="45" t="s">
        <v>32</v>
      </c>
      <c r="I20" s="45" t="s">
        <v>51</v>
      </c>
      <c r="J20" s="36" t="s">
        <v>49</v>
      </c>
      <c r="K20" s="36" t="s">
        <v>22</v>
      </c>
      <c r="L20" s="36" t="s">
        <v>23</v>
      </c>
      <c r="M20" s="36" t="s">
        <v>46</v>
      </c>
    </row>
    <row r="21" spans="1:15" ht="84.95" customHeight="1">
      <c r="A21" s="44" t="s">
        <v>53</v>
      </c>
      <c r="B21" s="44" t="s">
        <v>54</v>
      </c>
      <c r="C21" s="45" t="s">
        <v>55</v>
      </c>
      <c r="D21" s="45" t="s">
        <v>17</v>
      </c>
      <c r="E21" s="45">
        <v>1</v>
      </c>
      <c r="F21" s="46">
        <v>41664</v>
      </c>
      <c r="G21" s="47" t="s">
        <v>56</v>
      </c>
      <c r="H21" s="45" t="s">
        <v>19</v>
      </c>
      <c r="I21" s="45" t="s">
        <v>51</v>
      </c>
      <c r="J21" s="36" t="s">
        <v>49</v>
      </c>
      <c r="K21" s="36" t="s">
        <v>22</v>
      </c>
      <c r="L21" s="36" t="s">
        <v>23</v>
      </c>
      <c r="M21" s="36" t="s">
        <v>46</v>
      </c>
    </row>
    <row r="22" spans="1:15" ht="84.95" customHeight="1">
      <c r="A22" s="44" t="s">
        <v>57</v>
      </c>
      <c r="B22" s="44" t="s">
        <v>58</v>
      </c>
      <c r="C22" s="45" t="s">
        <v>15</v>
      </c>
      <c r="D22" s="45" t="s">
        <v>17</v>
      </c>
      <c r="E22" s="45">
        <v>1</v>
      </c>
      <c r="F22" s="46">
        <v>600000</v>
      </c>
      <c r="G22" s="47" t="s">
        <v>59</v>
      </c>
      <c r="H22" s="45" t="s">
        <v>32</v>
      </c>
      <c r="I22" s="45" t="s">
        <v>51</v>
      </c>
      <c r="J22" s="36" t="s">
        <v>49</v>
      </c>
      <c r="K22" s="36" t="s">
        <v>22</v>
      </c>
      <c r="L22" s="36" t="s">
        <v>23</v>
      </c>
      <c r="M22" s="36" t="s">
        <v>46</v>
      </c>
    </row>
    <row r="23" spans="1:15" ht="84.95" customHeight="1">
      <c r="A23" s="44" t="s">
        <v>60</v>
      </c>
      <c r="B23" s="44" t="s">
        <v>61</v>
      </c>
      <c r="C23" s="45" t="s">
        <v>15</v>
      </c>
      <c r="D23" s="45" t="s">
        <v>17</v>
      </c>
      <c r="E23" s="45">
        <v>1</v>
      </c>
      <c r="F23" s="46">
        <v>3000</v>
      </c>
      <c r="G23" s="47" t="s">
        <v>47</v>
      </c>
      <c r="H23" s="45" t="s">
        <v>32</v>
      </c>
      <c r="I23" s="45" t="s">
        <v>48</v>
      </c>
      <c r="J23" s="36" t="s">
        <v>49</v>
      </c>
      <c r="K23" s="36" t="s">
        <v>22</v>
      </c>
      <c r="L23" s="36" t="s">
        <v>23</v>
      </c>
      <c r="M23" s="36" t="s">
        <v>46</v>
      </c>
      <c r="N23" s="28"/>
      <c r="O23" s="28"/>
    </row>
    <row r="24" spans="1:15" ht="84.95" customHeight="1">
      <c r="A24" s="44" t="s">
        <v>164</v>
      </c>
      <c r="B24" s="44" t="s">
        <v>62</v>
      </c>
      <c r="C24" s="45" t="s">
        <v>15</v>
      </c>
      <c r="D24" s="45" t="s">
        <v>17</v>
      </c>
      <c r="E24" s="45">
        <v>1</v>
      </c>
      <c r="F24" s="46">
        <v>103336</v>
      </c>
      <c r="G24" s="47" t="s">
        <v>47</v>
      </c>
      <c r="H24" s="45" t="s">
        <v>32</v>
      </c>
      <c r="I24" s="45" t="s">
        <v>48</v>
      </c>
      <c r="J24" s="36" t="s">
        <v>49</v>
      </c>
      <c r="K24" s="36" t="s">
        <v>22</v>
      </c>
      <c r="L24" s="36" t="s">
        <v>66</v>
      </c>
      <c r="M24" s="36" t="s">
        <v>65</v>
      </c>
      <c r="N24" s="28"/>
    </row>
    <row r="25" spans="1:15" s="8" customFormat="1" ht="33" customHeight="1">
      <c r="A25" s="60" t="s">
        <v>200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15" ht="84.95" customHeight="1">
      <c r="A26" s="35" t="s">
        <v>108</v>
      </c>
      <c r="B26" s="35" t="s">
        <v>109</v>
      </c>
      <c r="C26" s="36" t="s">
        <v>111</v>
      </c>
      <c r="D26" s="36" t="s">
        <v>77</v>
      </c>
      <c r="E26" s="36">
        <v>100</v>
      </c>
      <c r="F26" s="37">
        <v>3500</v>
      </c>
      <c r="G26" s="48">
        <v>45292</v>
      </c>
      <c r="H26" s="36" t="s">
        <v>101</v>
      </c>
      <c r="I26" s="36" t="s">
        <v>110</v>
      </c>
      <c r="J26" s="36" t="s">
        <v>112</v>
      </c>
      <c r="K26" s="36" t="s">
        <v>67</v>
      </c>
      <c r="L26" s="36" t="s">
        <v>23</v>
      </c>
      <c r="M26" s="36" t="s">
        <v>68</v>
      </c>
      <c r="O26" s="28"/>
    </row>
    <row r="27" spans="1:15" ht="109.5" customHeight="1">
      <c r="A27" s="35" t="s">
        <v>88</v>
      </c>
      <c r="B27" s="35" t="s">
        <v>69</v>
      </c>
      <c r="C27" s="36" t="s">
        <v>74</v>
      </c>
      <c r="D27" s="36" t="s">
        <v>70</v>
      </c>
      <c r="E27" s="36" t="s">
        <v>71</v>
      </c>
      <c r="F27" s="37">
        <v>24000</v>
      </c>
      <c r="G27" s="38" t="s">
        <v>75</v>
      </c>
      <c r="H27" s="36" t="s">
        <v>19</v>
      </c>
      <c r="I27" s="36" t="s">
        <v>72</v>
      </c>
      <c r="J27" s="36" t="s">
        <v>73</v>
      </c>
      <c r="K27" s="36" t="s">
        <v>67</v>
      </c>
      <c r="L27" s="36" t="s">
        <v>23</v>
      </c>
      <c r="M27" s="36" t="s">
        <v>68</v>
      </c>
      <c r="N27" s="28"/>
    </row>
    <row r="28" spans="1:15" ht="229.5">
      <c r="A28" s="35" t="s">
        <v>191</v>
      </c>
      <c r="B28" s="35" t="s">
        <v>192</v>
      </c>
      <c r="C28" s="36" t="s">
        <v>111</v>
      </c>
      <c r="D28" s="36" t="s">
        <v>77</v>
      </c>
      <c r="E28" s="36">
        <v>1</v>
      </c>
      <c r="F28" s="37">
        <v>209.5</v>
      </c>
      <c r="G28" s="38" t="s">
        <v>193</v>
      </c>
      <c r="H28" s="36" t="s">
        <v>97</v>
      </c>
      <c r="I28" s="36" t="s">
        <v>194</v>
      </c>
      <c r="J28" s="36" t="s">
        <v>150</v>
      </c>
      <c r="K28" s="36" t="s">
        <v>67</v>
      </c>
      <c r="L28" s="36" t="s">
        <v>23</v>
      </c>
      <c r="M28" s="36" t="s">
        <v>68</v>
      </c>
      <c r="N28" s="28"/>
    </row>
    <row r="29" spans="1:15" ht="109.5" customHeight="1">
      <c r="A29" s="44" t="s">
        <v>165</v>
      </c>
      <c r="B29" s="44" t="s">
        <v>166</v>
      </c>
      <c r="C29" s="45" t="s">
        <v>15</v>
      </c>
      <c r="D29" s="36" t="s">
        <v>202</v>
      </c>
      <c r="E29" s="36">
        <v>70</v>
      </c>
      <c r="F29" s="37">
        <v>2000</v>
      </c>
      <c r="G29" s="38" t="s">
        <v>168</v>
      </c>
      <c r="H29" s="36" t="s">
        <v>101</v>
      </c>
      <c r="I29" s="36" t="s">
        <v>102</v>
      </c>
      <c r="J29" s="36" t="s">
        <v>73</v>
      </c>
      <c r="K29" s="36" t="s">
        <v>67</v>
      </c>
      <c r="L29" s="36" t="s">
        <v>23</v>
      </c>
      <c r="M29" s="36" t="s">
        <v>68</v>
      </c>
    </row>
    <row r="30" spans="1:15" ht="109.5" customHeight="1">
      <c r="A30" s="35" t="s">
        <v>169</v>
      </c>
      <c r="B30" s="35" t="s">
        <v>171</v>
      </c>
      <c r="C30" s="36" t="s">
        <v>15</v>
      </c>
      <c r="D30" s="36" t="s">
        <v>167</v>
      </c>
      <c r="E30" s="36">
        <v>600</v>
      </c>
      <c r="F30" s="37">
        <v>9000</v>
      </c>
      <c r="G30" s="38" t="s">
        <v>168</v>
      </c>
      <c r="H30" s="36" t="s">
        <v>101</v>
      </c>
      <c r="I30" s="36" t="s">
        <v>102</v>
      </c>
      <c r="J30" s="36" t="s">
        <v>73</v>
      </c>
      <c r="K30" s="36" t="s">
        <v>67</v>
      </c>
      <c r="L30" s="36" t="s">
        <v>23</v>
      </c>
      <c r="M30" s="36" t="s">
        <v>68</v>
      </c>
    </row>
    <row r="31" spans="1:15" ht="109.5" customHeight="1">
      <c r="A31" s="35" t="s">
        <v>170</v>
      </c>
      <c r="B31" s="35" t="s">
        <v>172</v>
      </c>
      <c r="C31" s="36" t="s">
        <v>15</v>
      </c>
      <c r="D31" s="36" t="s">
        <v>173</v>
      </c>
      <c r="E31" s="36">
        <v>70</v>
      </c>
      <c r="F31" s="37">
        <v>1400</v>
      </c>
      <c r="G31" s="38" t="s">
        <v>56</v>
      </c>
      <c r="H31" s="36" t="s">
        <v>101</v>
      </c>
      <c r="I31" s="36" t="s">
        <v>102</v>
      </c>
      <c r="J31" s="36" t="s">
        <v>73</v>
      </c>
      <c r="K31" s="36" t="s">
        <v>67</v>
      </c>
      <c r="L31" s="36" t="s">
        <v>23</v>
      </c>
      <c r="M31" s="36" t="s">
        <v>68</v>
      </c>
    </row>
    <row r="32" spans="1:15" ht="109.5" customHeight="1">
      <c r="A32" s="35" t="s">
        <v>174</v>
      </c>
      <c r="B32" s="35" t="s">
        <v>190</v>
      </c>
      <c r="C32" s="36" t="s">
        <v>15</v>
      </c>
      <c r="D32" s="36" t="s">
        <v>17</v>
      </c>
      <c r="E32" s="36">
        <v>1</v>
      </c>
      <c r="F32" s="37">
        <v>1000</v>
      </c>
      <c r="G32" s="38" t="s">
        <v>107</v>
      </c>
      <c r="H32" s="36" t="s">
        <v>175</v>
      </c>
      <c r="I32" s="36" t="s">
        <v>176</v>
      </c>
      <c r="J32" s="36" t="s">
        <v>73</v>
      </c>
      <c r="K32" s="36" t="s">
        <v>67</v>
      </c>
      <c r="L32" s="36" t="s">
        <v>23</v>
      </c>
      <c r="M32" s="36" t="s">
        <v>68</v>
      </c>
    </row>
    <row r="33" spans="1:13" ht="109.5" customHeight="1">
      <c r="A33" s="35" t="s">
        <v>177</v>
      </c>
      <c r="B33" s="35" t="s">
        <v>178</v>
      </c>
      <c r="C33" s="36" t="s">
        <v>15</v>
      </c>
      <c r="D33" s="36" t="s">
        <v>77</v>
      </c>
      <c r="E33" s="36">
        <v>1</v>
      </c>
      <c r="F33" s="37">
        <v>7000</v>
      </c>
      <c r="G33" s="38" t="s">
        <v>50</v>
      </c>
      <c r="H33" s="36" t="s">
        <v>89</v>
      </c>
      <c r="I33" s="36" t="s">
        <v>102</v>
      </c>
      <c r="J33" s="36" t="s">
        <v>73</v>
      </c>
      <c r="K33" s="36" t="s">
        <v>67</v>
      </c>
      <c r="L33" s="36" t="s">
        <v>23</v>
      </c>
      <c r="M33" s="36" t="s">
        <v>68</v>
      </c>
    </row>
    <row r="34" spans="1:13" ht="109.5" customHeight="1">
      <c r="A34" s="35" t="s">
        <v>179</v>
      </c>
      <c r="B34" s="35" t="s">
        <v>178</v>
      </c>
      <c r="C34" s="36" t="s">
        <v>15</v>
      </c>
      <c r="D34" s="36" t="s">
        <v>77</v>
      </c>
      <c r="E34" s="36">
        <v>1</v>
      </c>
      <c r="F34" s="37">
        <v>5000</v>
      </c>
      <c r="G34" s="38" t="s">
        <v>52</v>
      </c>
      <c r="H34" s="36" t="s">
        <v>101</v>
      </c>
      <c r="I34" s="36" t="s">
        <v>102</v>
      </c>
      <c r="J34" s="36" t="s">
        <v>73</v>
      </c>
      <c r="K34" s="36" t="s">
        <v>67</v>
      </c>
      <c r="L34" s="36" t="s">
        <v>23</v>
      </c>
      <c r="M34" s="36" t="s">
        <v>68</v>
      </c>
    </row>
    <row r="35" spans="1:13" ht="109.5" customHeight="1">
      <c r="A35" s="35" t="s">
        <v>180</v>
      </c>
      <c r="B35" s="35" t="s">
        <v>178</v>
      </c>
      <c r="C35" s="36" t="s">
        <v>15</v>
      </c>
      <c r="D35" s="36" t="s">
        <v>77</v>
      </c>
      <c r="E35" s="36">
        <v>1</v>
      </c>
      <c r="F35" s="37">
        <v>15000</v>
      </c>
      <c r="G35" s="38" t="s">
        <v>168</v>
      </c>
      <c r="H35" s="36" t="s">
        <v>101</v>
      </c>
      <c r="I35" s="36" t="s">
        <v>102</v>
      </c>
      <c r="J35" s="36" t="s">
        <v>73</v>
      </c>
      <c r="K35" s="36" t="s">
        <v>67</v>
      </c>
      <c r="L35" s="36" t="s">
        <v>23</v>
      </c>
      <c r="M35" s="36" t="s">
        <v>68</v>
      </c>
    </row>
    <row r="36" spans="1:13" ht="109.5" customHeight="1">
      <c r="A36" s="35" t="s">
        <v>181</v>
      </c>
      <c r="B36" s="35" t="s">
        <v>182</v>
      </c>
      <c r="C36" s="36" t="s">
        <v>15</v>
      </c>
      <c r="D36" s="36" t="s">
        <v>77</v>
      </c>
      <c r="E36" s="36">
        <v>1</v>
      </c>
      <c r="F36" s="37">
        <v>1000</v>
      </c>
      <c r="G36" s="38" t="s">
        <v>107</v>
      </c>
      <c r="H36" s="36" t="s">
        <v>101</v>
      </c>
      <c r="I36" s="36" t="s">
        <v>72</v>
      </c>
      <c r="J36" s="36" t="s">
        <v>73</v>
      </c>
      <c r="K36" s="36" t="s">
        <v>67</v>
      </c>
      <c r="L36" s="36" t="s">
        <v>23</v>
      </c>
      <c r="M36" s="36" t="s">
        <v>68</v>
      </c>
    </row>
    <row r="37" spans="1:13" ht="109.5" customHeight="1">
      <c r="A37" s="35" t="s">
        <v>113</v>
      </c>
      <c r="B37" s="35" t="s">
        <v>114</v>
      </c>
      <c r="C37" s="36" t="s">
        <v>15</v>
      </c>
      <c r="D37" s="36" t="s">
        <v>17</v>
      </c>
      <c r="E37" s="36">
        <v>1</v>
      </c>
      <c r="F37" s="37">
        <v>2300</v>
      </c>
      <c r="G37" s="49">
        <v>45658</v>
      </c>
      <c r="H37" s="36" t="s">
        <v>101</v>
      </c>
      <c r="I37" s="36" t="s">
        <v>110</v>
      </c>
      <c r="J37" s="36" t="s">
        <v>112</v>
      </c>
      <c r="K37" s="36" t="s">
        <v>67</v>
      </c>
      <c r="L37" s="36" t="s">
        <v>23</v>
      </c>
      <c r="M37" s="36" t="s">
        <v>78</v>
      </c>
    </row>
    <row r="38" spans="1:13" ht="84.95" customHeight="1">
      <c r="A38" s="35" t="s">
        <v>87</v>
      </c>
      <c r="B38" s="35" t="s">
        <v>76</v>
      </c>
      <c r="C38" s="36" t="s">
        <v>79</v>
      </c>
      <c r="D38" s="36" t="s">
        <v>77</v>
      </c>
      <c r="E38" s="36">
        <v>5</v>
      </c>
      <c r="F38" s="37">
        <v>16600</v>
      </c>
      <c r="G38" s="38" t="s">
        <v>80</v>
      </c>
      <c r="H38" s="36" t="s">
        <v>19</v>
      </c>
      <c r="I38" s="36" t="s">
        <v>72</v>
      </c>
      <c r="J38" s="36" t="s">
        <v>73</v>
      </c>
      <c r="K38" s="36" t="s">
        <v>67</v>
      </c>
      <c r="L38" s="36" t="s">
        <v>23</v>
      </c>
      <c r="M38" s="36" t="s">
        <v>78</v>
      </c>
    </row>
    <row r="39" spans="1:13" ht="84.95" customHeight="1">
      <c r="A39" s="35" t="s">
        <v>81</v>
      </c>
      <c r="B39" s="35" t="s">
        <v>82</v>
      </c>
      <c r="C39" s="36" t="s">
        <v>85</v>
      </c>
      <c r="D39" s="36" t="s">
        <v>103</v>
      </c>
      <c r="E39" s="36">
        <v>2</v>
      </c>
      <c r="F39" s="37">
        <v>36000</v>
      </c>
      <c r="G39" s="38" t="s">
        <v>86</v>
      </c>
      <c r="H39" s="36" t="s">
        <v>19</v>
      </c>
      <c r="I39" s="36" t="s">
        <v>83</v>
      </c>
      <c r="J39" s="36" t="s">
        <v>73</v>
      </c>
      <c r="K39" s="36" t="s">
        <v>67</v>
      </c>
      <c r="L39" s="36" t="s">
        <v>23</v>
      </c>
      <c r="M39" s="36" t="s">
        <v>84</v>
      </c>
    </row>
    <row r="40" spans="1:13" ht="84.95" customHeight="1">
      <c r="A40" s="35" t="s">
        <v>90</v>
      </c>
      <c r="B40" s="35" t="s">
        <v>91</v>
      </c>
      <c r="C40" s="36" t="s">
        <v>96</v>
      </c>
      <c r="D40" s="36" t="s">
        <v>17</v>
      </c>
      <c r="E40" s="36" t="s">
        <v>92</v>
      </c>
      <c r="F40" s="37">
        <v>24000</v>
      </c>
      <c r="G40" s="38" t="s">
        <v>93</v>
      </c>
      <c r="H40" s="36" t="s">
        <v>19</v>
      </c>
      <c r="I40" s="36" t="s">
        <v>72</v>
      </c>
      <c r="J40" s="36" t="s">
        <v>73</v>
      </c>
      <c r="K40" s="36" t="s">
        <v>67</v>
      </c>
      <c r="L40" s="36" t="s">
        <v>23</v>
      </c>
      <c r="M40" s="36" t="s">
        <v>46</v>
      </c>
    </row>
    <row r="41" spans="1:13" ht="84.95" customHeight="1">
      <c r="A41" s="35" t="s">
        <v>183</v>
      </c>
      <c r="B41" s="35" t="s">
        <v>184</v>
      </c>
      <c r="C41" s="36" t="s">
        <v>111</v>
      </c>
      <c r="D41" s="36" t="s">
        <v>17</v>
      </c>
      <c r="E41" s="36">
        <v>1</v>
      </c>
      <c r="F41" s="37">
        <v>1000</v>
      </c>
      <c r="G41" s="38" t="s">
        <v>185</v>
      </c>
      <c r="H41" s="36" t="s">
        <v>101</v>
      </c>
      <c r="I41" s="36" t="s">
        <v>72</v>
      </c>
      <c r="J41" s="36" t="s">
        <v>73</v>
      </c>
      <c r="K41" s="36" t="s">
        <v>67</v>
      </c>
      <c r="L41" s="36" t="s">
        <v>23</v>
      </c>
      <c r="M41" s="36" t="s">
        <v>46</v>
      </c>
    </row>
    <row r="42" spans="1:13" ht="104.25" customHeight="1">
      <c r="A42" s="35" t="s">
        <v>94</v>
      </c>
      <c r="B42" s="35" t="s">
        <v>95</v>
      </c>
      <c r="C42" s="36" t="s">
        <v>98</v>
      </c>
      <c r="D42" s="36" t="s">
        <v>17</v>
      </c>
      <c r="E42" s="36">
        <v>1</v>
      </c>
      <c r="F42" s="37">
        <v>2000</v>
      </c>
      <c r="G42" s="38" t="s">
        <v>99</v>
      </c>
      <c r="H42" s="36" t="s">
        <v>97</v>
      </c>
      <c r="I42" s="36" t="s">
        <v>72</v>
      </c>
      <c r="J42" s="36" t="s">
        <v>73</v>
      </c>
      <c r="K42" s="36" t="s">
        <v>67</v>
      </c>
      <c r="L42" s="36" t="s">
        <v>23</v>
      </c>
      <c r="M42" s="36" t="s">
        <v>46</v>
      </c>
    </row>
    <row r="43" spans="1:13" ht="90" customHeight="1">
      <c r="A43" s="35" t="s">
        <v>104</v>
      </c>
      <c r="B43" s="35" t="s">
        <v>100</v>
      </c>
      <c r="C43" s="36" t="s">
        <v>105</v>
      </c>
      <c r="D43" s="36" t="s">
        <v>17</v>
      </c>
      <c r="E43" s="36">
        <v>1</v>
      </c>
      <c r="F43" s="37">
        <v>5600</v>
      </c>
      <c r="G43" s="38" t="s">
        <v>106</v>
      </c>
      <c r="H43" s="36" t="s">
        <v>101</v>
      </c>
      <c r="I43" s="36" t="s">
        <v>102</v>
      </c>
      <c r="J43" s="36" t="s">
        <v>73</v>
      </c>
      <c r="K43" s="36" t="s">
        <v>67</v>
      </c>
      <c r="L43" s="36" t="s">
        <v>23</v>
      </c>
      <c r="M43" s="36" t="s">
        <v>46</v>
      </c>
    </row>
    <row r="44" spans="1:13" ht="189">
      <c r="A44" s="35" t="s">
        <v>145</v>
      </c>
      <c r="B44" s="35" t="s">
        <v>144</v>
      </c>
      <c r="C44" s="36" t="s">
        <v>15</v>
      </c>
      <c r="D44" s="36" t="s">
        <v>77</v>
      </c>
      <c r="E44" s="36">
        <v>1</v>
      </c>
      <c r="F44" s="37">
        <v>118</v>
      </c>
      <c r="G44" s="38" t="s">
        <v>154</v>
      </c>
      <c r="H44" s="36" t="s">
        <v>28</v>
      </c>
      <c r="I44" s="36" t="s">
        <v>149</v>
      </c>
      <c r="J44" s="36" t="s">
        <v>150</v>
      </c>
      <c r="K44" s="36" t="s">
        <v>67</v>
      </c>
      <c r="L44" s="36" t="s">
        <v>23</v>
      </c>
      <c r="M44" s="36" t="s">
        <v>46</v>
      </c>
    </row>
    <row r="45" spans="1:13" ht="189">
      <c r="A45" s="35" t="s">
        <v>152</v>
      </c>
      <c r="B45" s="35" t="s">
        <v>144</v>
      </c>
      <c r="C45" s="36" t="s">
        <v>15</v>
      </c>
      <c r="D45" s="36" t="s">
        <v>77</v>
      </c>
      <c r="E45" s="36">
        <v>1</v>
      </c>
      <c r="F45" s="37">
        <v>356.72</v>
      </c>
      <c r="G45" s="38" t="s">
        <v>153</v>
      </c>
      <c r="H45" s="36" t="s">
        <v>28</v>
      </c>
      <c r="I45" s="36" t="s">
        <v>149</v>
      </c>
      <c r="J45" s="36" t="s">
        <v>150</v>
      </c>
      <c r="K45" s="36" t="s">
        <v>67</v>
      </c>
      <c r="L45" s="36" t="s">
        <v>23</v>
      </c>
      <c r="M45" s="36" t="s">
        <v>46</v>
      </c>
    </row>
    <row r="46" spans="1:13" ht="189">
      <c r="A46" s="35" t="s">
        <v>146</v>
      </c>
      <c r="B46" s="35" t="s">
        <v>144</v>
      </c>
      <c r="C46" s="36" t="s">
        <v>15</v>
      </c>
      <c r="D46" s="36" t="s">
        <v>77</v>
      </c>
      <c r="E46" s="36">
        <v>5</v>
      </c>
      <c r="F46" s="37">
        <v>1890</v>
      </c>
      <c r="G46" s="38" t="s">
        <v>155</v>
      </c>
      <c r="H46" s="36" t="s">
        <v>28</v>
      </c>
      <c r="I46" s="36" t="s">
        <v>149</v>
      </c>
      <c r="J46" s="36" t="s">
        <v>150</v>
      </c>
      <c r="K46" s="36" t="s">
        <v>67</v>
      </c>
      <c r="L46" s="36" t="s">
        <v>23</v>
      </c>
      <c r="M46" s="36" t="s">
        <v>46</v>
      </c>
    </row>
    <row r="47" spans="1:13" ht="189">
      <c r="A47" s="35" t="s">
        <v>147</v>
      </c>
      <c r="B47" s="35" t="s">
        <v>144</v>
      </c>
      <c r="C47" s="36" t="s">
        <v>15</v>
      </c>
      <c r="D47" s="36" t="s">
        <v>77</v>
      </c>
      <c r="E47" s="36">
        <v>2</v>
      </c>
      <c r="F47" s="37">
        <v>957.6</v>
      </c>
      <c r="G47" s="38" t="s">
        <v>47</v>
      </c>
      <c r="H47" s="36" t="s">
        <v>28</v>
      </c>
      <c r="I47" s="36" t="s">
        <v>149</v>
      </c>
      <c r="J47" s="36" t="s">
        <v>150</v>
      </c>
      <c r="K47" s="36" t="s">
        <v>67</v>
      </c>
      <c r="L47" s="36" t="s">
        <v>23</v>
      </c>
      <c r="M47" s="36" t="s">
        <v>46</v>
      </c>
    </row>
    <row r="48" spans="1:13" ht="189">
      <c r="A48" s="35" t="s">
        <v>148</v>
      </c>
      <c r="B48" s="35" t="s">
        <v>144</v>
      </c>
      <c r="C48" s="36" t="s">
        <v>15</v>
      </c>
      <c r="D48" s="36" t="s">
        <v>77</v>
      </c>
      <c r="E48" s="36">
        <v>5</v>
      </c>
      <c r="F48" s="37">
        <v>1494</v>
      </c>
      <c r="G48" s="38" t="s">
        <v>151</v>
      </c>
      <c r="H48" s="36" t="s">
        <v>28</v>
      </c>
      <c r="I48" s="36" t="s">
        <v>149</v>
      </c>
      <c r="J48" s="36" t="s">
        <v>150</v>
      </c>
      <c r="K48" s="36" t="s">
        <v>67</v>
      </c>
      <c r="L48" s="36" t="s">
        <v>23</v>
      </c>
      <c r="M48" s="36" t="s">
        <v>46</v>
      </c>
    </row>
    <row r="49" spans="1:15" ht="90" customHeight="1">
      <c r="A49" s="35" t="s">
        <v>115</v>
      </c>
      <c r="B49" s="35" t="s">
        <v>116</v>
      </c>
      <c r="C49" s="36" t="s">
        <v>124</v>
      </c>
      <c r="D49" s="36" t="s">
        <v>17</v>
      </c>
      <c r="E49" s="36">
        <v>1</v>
      </c>
      <c r="F49" s="37">
        <v>22773</v>
      </c>
      <c r="G49" s="50" t="s">
        <v>47</v>
      </c>
      <c r="H49" s="36" t="s">
        <v>101</v>
      </c>
      <c r="I49" s="36" t="s">
        <v>117</v>
      </c>
      <c r="J49" s="36" t="s">
        <v>118</v>
      </c>
      <c r="K49" s="36" t="s">
        <v>67</v>
      </c>
      <c r="L49" s="36" t="s">
        <v>23</v>
      </c>
      <c r="M49" s="36" t="s">
        <v>119</v>
      </c>
    </row>
    <row r="50" spans="1:15" ht="90" customHeight="1">
      <c r="A50" s="51" t="s">
        <v>205</v>
      </c>
      <c r="B50" s="51" t="s">
        <v>114</v>
      </c>
      <c r="C50" s="43" t="s">
        <v>203</v>
      </c>
      <c r="D50" s="43" t="s">
        <v>17</v>
      </c>
      <c r="E50" s="43">
        <v>1</v>
      </c>
      <c r="F50" s="52">
        <v>32433</v>
      </c>
      <c r="G50" s="53" t="s">
        <v>47</v>
      </c>
      <c r="H50" s="43" t="s">
        <v>101</v>
      </c>
      <c r="I50" s="43" t="s">
        <v>110</v>
      </c>
      <c r="J50" s="43" t="s">
        <v>112</v>
      </c>
      <c r="K50" s="43" t="s">
        <v>204</v>
      </c>
      <c r="L50" s="43" t="s">
        <v>23</v>
      </c>
      <c r="M50" s="43" t="s">
        <v>126</v>
      </c>
    </row>
    <row r="51" spans="1:15" ht="84.95" customHeight="1">
      <c r="A51" s="35" t="s">
        <v>120</v>
      </c>
      <c r="B51" s="35" t="s">
        <v>121</v>
      </c>
      <c r="C51" s="36" t="s">
        <v>15</v>
      </c>
      <c r="D51" s="36" t="s">
        <v>77</v>
      </c>
      <c r="E51" s="36">
        <v>4</v>
      </c>
      <c r="F51" s="37">
        <v>60000</v>
      </c>
      <c r="G51" s="50" t="s">
        <v>56</v>
      </c>
      <c r="H51" s="36" t="s">
        <v>188</v>
      </c>
      <c r="I51" s="36" t="s">
        <v>117</v>
      </c>
      <c r="J51" s="36" t="s">
        <v>118</v>
      </c>
      <c r="K51" s="36" t="s">
        <v>67</v>
      </c>
      <c r="L51" s="36" t="s">
        <v>66</v>
      </c>
      <c r="M51" s="36" t="s">
        <v>123</v>
      </c>
      <c r="N51" s="28"/>
    </row>
    <row r="52" spans="1:15" ht="84.95" customHeight="1">
      <c r="A52" s="35" t="s">
        <v>122</v>
      </c>
      <c r="B52" s="35" t="s">
        <v>125</v>
      </c>
      <c r="C52" s="36" t="s">
        <v>15</v>
      </c>
      <c r="D52" s="36" t="s">
        <v>77</v>
      </c>
      <c r="E52" s="36">
        <v>5</v>
      </c>
      <c r="F52" s="37">
        <v>15000</v>
      </c>
      <c r="G52" s="50" t="s">
        <v>56</v>
      </c>
      <c r="H52" s="36" t="s">
        <v>175</v>
      </c>
      <c r="I52" s="36" t="s">
        <v>117</v>
      </c>
      <c r="J52" s="36" t="s">
        <v>118</v>
      </c>
      <c r="K52" s="36" t="s">
        <v>67</v>
      </c>
      <c r="L52" s="36" t="s">
        <v>66</v>
      </c>
      <c r="M52" s="36" t="s">
        <v>123</v>
      </c>
    </row>
    <row r="53" spans="1:15" ht="84.95" customHeight="1">
      <c r="A53" s="44" t="s">
        <v>186</v>
      </c>
      <c r="B53" s="44" t="s">
        <v>187</v>
      </c>
      <c r="C53" s="45" t="s">
        <v>15</v>
      </c>
      <c r="D53" s="45" t="s">
        <v>77</v>
      </c>
      <c r="E53" s="45">
        <v>1</v>
      </c>
      <c r="F53" s="46">
        <v>100000</v>
      </c>
      <c r="G53" s="54" t="s">
        <v>52</v>
      </c>
      <c r="H53" s="45" t="s">
        <v>188</v>
      </c>
      <c r="I53" s="45" t="s">
        <v>189</v>
      </c>
      <c r="J53" s="45" t="s">
        <v>73</v>
      </c>
      <c r="K53" s="45" t="s">
        <v>67</v>
      </c>
      <c r="L53" s="45" t="s">
        <v>66</v>
      </c>
      <c r="M53" s="45" t="s">
        <v>123</v>
      </c>
    </row>
    <row r="54" spans="1:15" ht="229.5">
      <c r="A54" s="44" t="s">
        <v>198</v>
      </c>
      <c r="B54" s="44" t="s">
        <v>192</v>
      </c>
      <c r="C54" s="45" t="s">
        <v>15</v>
      </c>
      <c r="D54" s="45" t="s">
        <v>77</v>
      </c>
      <c r="E54" s="45">
        <v>1</v>
      </c>
      <c r="F54" s="46">
        <v>716.53</v>
      </c>
      <c r="G54" s="54" t="s">
        <v>193</v>
      </c>
      <c r="H54" s="45" t="s">
        <v>97</v>
      </c>
      <c r="I54" s="45" t="s">
        <v>194</v>
      </c>
      <c r="J54" s="45" t="s">
        <v>150</v>
      </c>
      <c r="K54" s="45" t="s">
        <v>67</v>
      </c>
      <c r="L54" s="45" t="s">
        <v>66</v>
      </c>
      <c r="M54" s="45" t="s">
        <v>123</v>
      </c>
    </row>
    <row r="55" spans="1:15" ht="229.5">
      <c r="A55" s="44" t="s">
        <v>195</v>
      </c>
      <c r="B55" s="44" t="s">
        <v>192</v>
      </c>
      <c r="C55" s="45" t="s">
        <v>15</v>
      </c>
      <c r="D55" s="45" t="s">
        <v>77</v>
      </c>
      <c r="E55" s="45">
        <v>1</v>
      </c>
      <c r="F55" s="46">
        <v>6647.62</v>
      </c>
      <c r="G55" s="54" t="s">
        <v>193</v>
      </c>
      <c r="H55" s="45" t="s">
        <v>97</v>
      </c>
      <c r="I55" s="45" t="s">
        <v>194</v>
      </c>
      <c r="J55" s="45" t="s">
        <v>150</v>
      </c>
      <c r="K55" s="45" t="s">
        <v>67</v>
      </c>
      <c r="L55" s="45" t="s">
        <v>66</v>
      </c>
      <c r="M55" s="45" t="s">
        <v>123</v>
      </c>
      <c r="N55" s="28"/>
    </row>
    <row r="56" spans="1:15" ht="84.95" customHeight="1">
      <c r="A56" s="35" t="s">
        <v>127</v>
      </c>
      <c r="B56" s="35" t="s">
        <v>128</v>
      </c>
      <c r="C56" s="36" t="s">
        <v>130</v>
      </c>
      <c r="D56" s="36" t="s">
        <v>131</v>
      </c>
      <c r="E56" s="36">
        <v>5</v>
      </c>
      <c r="F56" s="55">
        <v>100000</v>
      </c>
      <c r="G56" s="38" t="s">
        <v>52</v>
      </c>
      <c r="H56" s="36" t="s">
        <v>32</v>
      </c>
      <c r="I56" s="36" t="s">
        <v>129</v>
      </c>
      <c r="J56" s="36" t="s">
        <v>132</v>
      </c>
      <c r="K56" s="36" t="s">
        <v>138</v>
      </c>
      <c r="L56" s="36" t="s">
        <v>23</v>
      </c>
      <c r="M56" s="36" t="s">
        <v>46</v>
      </c>
    </row>
    <row r="57" spans="1:15" ht="84.95" customHeight="1">
      <c r="A57" s="35" t="s">
        <v>135</v>
      </c>
      <c r="B57" s="35" t="s">
        <v>133</v>
      </c>
      <c r="C57" s="36" t="s">
        <v>15</v>
      </c>
      <c r="D57" s="36" t="s">
        <v>131</v>
      </c>
      <c r="E57" s="36">
        <v>1</v>
      </c>
      <c r="F57" s="55">
        <v>2790520</v>
      </c>
      <c r="G57" s="48">
        <v>45658</v>
      </c>
      <c r="H57" s="36" t="s">
        <v>19</v>
      </c>
      <c r="I57" s="36" t="s">
        <v>129</v>
      </c>
      <c r="J57" s="36" t="s">
        <v>132</v>
      </c>
      <c r="K57" s="36" t="s">
        <v>138</v>
      </c>
      <c r="L57" s="36" t="s">
        <v>66</v>
      </c>
      <c r="M57" s="36" t="s">
        <v>134</v>
      </c>
      <c r="O57" s="29"/>
    </row>
    <row r="58" spans="1:15" ht="84.95" customHeight="1">
      <c r="A58" s="51" t="s">
        <v>137</v>
      </c>
      <c r="B58" s="51" t="s">
        <v>133</v>
      </c>
      <c r="C58" s="43" t="s">
        <v>15</v>
      </c>
      <c r="D58" s="43" t="s">
        <v>131</v>
      </c>
      <c r="E58" s="43">
        <v>2</v>
      </c>
      <c r="F58" s="56">
        <v>10000000</v>
      </c>
      <c r="G58" s="57" t="s">
        <v>52</v>
      </c>
      <c r="H58" s="43" t="s">
        <v>19</v>
      </c>
      <c r="I58" s="43" t="s">
        <v>129</v>
      </c>
      <c r="J58" s="43" t="s">
        <v>132</v>
      </c>
      <c r="K58" s="43" t="s">
        <v>136</v>
      </c>
      <c r="L58" s="43" t="s">
        <v>66</v>
      </c>
      <c r="M58" s="43" t="s">
        <v>134</v>
      </c>
      <c r="N58" s="29"/>
    </row>
    <row r="59" spans="1:15" ht="25.5" customHeight="1">
      <c r="A59" s="60" t="s">
        <v>199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</row>
    <row r="60" spans="1:15" ht="67.5">
      <c r="A60" s="44" t="s">
        <v>140</v>
      </c>
      <c r="B60" s="44" t="s">
        <v>156</v>
      </c>
      <c r="C60" s="45" t="s">
        <v>15</v>
      </c>
      <c r="D60" s="45" t="s">
        <v>17</v>
      </c>
      <c r="E60" s="45">
        <v>1</v>
      </c>
      <c r="F60" s="46">
        <v>100000</v>
      </c>
      <c r="G60" s="47" t="s">
        <v>107</v>
      </c>
      <c r="H60" s="45" t="s">
        <v>32</v>
      </c>
      <c r="I60" s="45" t="s">
        <v>142</v>
      </c>
      <c r="J60" s="45" t="s">
        <v>143</v>
      </c>
      <c r="K60" s="45" t="s">
        <v>139</v>
      </c>
      <c r="L60" s="45" t="s">
        <v>23</v>
      </c>
      <c r="M60" s="45" t="s">
        <v>141</v>
      </c>
    </row>
    <row r="61" spans="1:15" ht="15" customHeight="1">
      <c r="F61" s="30"/>
    </row>
    <row r="63" spans="1:15" ht="15" customHeight="1">
      <c r="F63" s="30"/>
    </row>
  </sheetData>
  <sortState xmlns:xlrd2="http://schemas.microsoft.com/office/spreadsheetml/2017/richdata2" ref="A9:G17">
    <sortCondition ref="A9:A17"/>
  </sortState>
  <mergeCells count="8">
    <mergeCell ref="A8:M8"/>
    <mergeCell ref="A59:M59"/>
    <mergeCell ref="A25:M25"/>
    <mergeCell ref="A1:M1"/>
    <mergeCell ref="K6:M6"/>
    <mergeCell ref="A4:M4"/>
    <mergeCell ref="A2:M3"/>
    <mergeCell ref="A6:J6"/>
  </mergeCells>
  <phoneticPr fontId="16" type="noConversion"/>
  <pageMargins left="0.51181102362204722" right="0.51181102362204722" top="0.78740157480314965" bottom="0.78740157480314965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61C9-22DC-48A3-88F8-2894DFA90349}">
  <sheetPr>
    <tabColor theme="0"/>
    <pageSetUpPr fitToPage="1"/>
  </sheetPr>
  <dimension ref="A1:G24"/>
  <sheetViews>
    <sheetView tabSelected="1" topLeftCell="A7" zoomScale="86" zoomScaleNormal="86" zoomScaleSheetLayoutView="86" workbookViewId="0">
      <selection activeCell="F20" sqref="F20"/>
    </sheetView>
  </sheetViews>
  <sheetFormatPr defaultColWidth="9.140625" defaultRowHeight="15" customHeight="1"/>
  <cols>
    <col min="1" max="1" width="33.5703125" style="3" customWidth="1"/>
    <col min="2" max="2" width="26.140625" style="3" customWidth="1"/>
    <col min="3" max="3" width="31.85546875" style="3" customWidth="1"/>
    <col min="4" max="4" width="22.7109375" style="3" customWidth="1"/>
    <col min="5" max="5" width="20.85546875" style="1" bestFit="1" customWidth="1"/>
    <col min="6" max="6" width="14.42578125" style="1" bestFit="1" customWidth="1"/>
    <col min="7" max="7" width="12.7109375" style="1" bestFit="1" customWidth="1"/>
    <col min="8" max="16384" width="9.140625" style="1"/>
  </cols>
  <sheetData>
    <row r="1" spans="1:7" ht="45" customHeight="1">
      <c r="A1" s="72" t="s">
        <v>208</v>
      </c>
      <c r="B1" s="72"/>
      <c r="C1" s="72"/>
      <c r="D1" s="72"/>
    </row>
    <row r="2" spans="1:7" s="2" customFormat="1" ht="20.100000000000001" customHeight="1">
      <c r="A2" s="10" t="s">
        <v>8</v>
      </c>
      <c r="B2" s="10" t="s">
        <v>157</v>
      </c>
      <c r="C2" s="10" t="s">
        <v>158</v>
      </c>
      <c r="D2" s="10" t="s">
        <v>206</v>
      </c>
    </row>
    <row r="3" spans="1:7" s="4" customFormat="1" ht="39.950000000000003" customHeight="1">
      <c r="A3" s="67" t="s">
        <v>22</v>
      </c>
      <c r="B3" s="9" t="s">
        <v>24</v>
      </c>
      <c r="C3" s="9" t="s">
        <v>159</v>
      </c>
      <c r="D3" s="11">
        <f>'Consolidação das Demandas SEDES'!F9+'Consolidação das Demandas SEDES'!F10+'Consolidação das Demandas SEDES'!F11+'Consolidação das Demandas SEDES'!F12+'Consolidação das Demandas SEDES'!F13+'Consolidação das Demandas SEDES'!F14+'Consolidação das Demandas SEDES'!F15+'Consolidação das Demandas SEDES'!F16+'Consolidação das Demandas SEDES'!F17</f>
        <v>99000</v>
      </c>
    </row>
    <row r="4" spans="1:7" s="4" customFormat="1" ht="39.950000000000003" customHeight="1">
      <c r="A4" s="67"/>
      <c r="B4" s="24" t="s">
        <v>46</v>
      </c>
      <c r="C4" s="24" t="s">
        <v>159</v>
      </c>
      <c r="D4" s="25">
        <f>'Consolidação das Demandas SEDES'!F18+'Consolidação das Demandas SEDES'!F20+'Consolidação das Demandas SEDES'!F21+'Consolidação das Demandas SEDES'!F22+'Consolidação das Demandas SEDES'!F23</f>
        <v>929664</v>
      </c>
    </row>
    <row r="5" spans="1:7" s="4" customFormat="1" ht="54">
      <c r="A5" s="71"/>
      <c r="B5" s="9" t="s">
        <v>65</v>
      </c>
      <c r="C5" s="9" t="s">
        <v>160</v>
      </c>
      <c r="D5" s="11">
        <f>'Consolidação das Demandas SEDES'!F24</f>
        <v>103336</v>
      </c>
      <c r="F5" s="16"/>
    </row>
    <row r="6" spans="1:7" s="4" customFormat="1" ht="20.100000000000001" customHeight="1">
      <c r="A6" s="69" t="s">
        <v>161</v>
      </c>
      <c r="B6" s="70"/>
      <c r="C6" s="70"/>
      <c r="D6" s="12">
        <f>SUM(D3:D5)</f>
        <v>1132000</v>
      </c>
    </row>
    <row r="7" spans="1:7" ht="39.950000000000003" customHeight="1">
      <c r="A7" s="67" t="s">
        <v>67</v>
      </c>
      <c r="B7" s="9" t="s">
        <v>68</v>
      </c>
      <c r="C7" s="9" t="s">
        <v>159</v>
      </c>
      <c r="D7" s="11">
        <f>'Consolidação das Demandas SEDES'!F26+'Consolidação das Demandas SEDES'!F27+'Consolidação das Demandas SEDES'!F28+'Consolidação das Demandas SEDES'!F29+'Consolidação das Demandas SEDES'!F30+'Consolidação das Demandas SEDES'!F31+'Consolidação das Demandas SEDES'!F32+'Consolidação das Demandas SEDES'!F33+'Consolidação das Demandas SEDES'!F34+'Consolidação das Demandas SEDES'!F35+'Consolidação das Demandas SEDES'!F36</f>
        <v>69109.5</v>
      </c>
    </row>
    <row r="8" spans="1:7" ht="39.950000000000003" customHeight="1">
      <c r="A8" s="67"/>
      <c r="B8" s="9" t="s">
        <v>78</v>
      </c>
      <c r="C8" s="9" t="s">
        <v>159</v>
      </c>
      <c r="D8" s="11">
        <f>'Consolidação das Demandas SEDES'!F37+'Consolidação das Demandas SEDES'!F38</f>
        <v>18900</v>
      </c>
    </row>
    <row r="9" spans="1:7" ht="39.950000000000003" customHeight="1">
      <c r="A9" s="67"/>
      <c r="B9" s="9" t="s">
        <v>84</v>
      </c>
      <c r="C9" s="9" t="s">
        <v>159</v>
      </c>
      <c r="D9" s="11">
        <f>'Consolidação das Demandas SEDES'!F39</f>
        <v>36000</v>
      </c>
    </row>
    <row r="10" spans="1:7" ht="39.950000000000003" customHeight="1">
      <c r="A10" s="67"/>
      <c r="B10" s="24" t="s">
        <v>46</v>
      </c>
      <c r="C10" s="24" t="s">
        <v>159</v>
      </c>
      <c r="D10" s="25">
        <f>'Consolidação das Demandas SEDES'!F40+'Consolidação das Demandas SEDES'!F41+'Consolidação das Demandas SEDES'!F42+'Consolidação das Demandas SEDES'!F43+'Consolidação das Demandas SEDES'!F44+'Consolidação das Demandas SEDES'!F45+'Consolidação das Demandas SEDES'!F46+'Consolidação das Demandas SEDES'!F47+'Consolidação das Demandas SEDES'!F48</f>
        <v>37416.32</v>
      </c>
      <c r="F10" s="17"/>
    </row>
    <row r="11" spans="1:7" ht="39.950000000000003" customHeight="1">
      <c r="A11" s="67"/>
      <c r="B11" s="13" t="s">
        <v>119</v>
      </c>
      <c r="C11" s="13" t="s">
        <v>159</v>
      </c>
      <c r="D11" s="14">
        <f>'Consolidação das Demandas SEDES'!F49</f>
        <v>22773</v>
      </c>
      <c r="G11" s="18"/>
    </row>
    <row r="12" spans="1:7" ht="54">
      <c r="A12" s="71"/>
      <c r="B12" s="13" t="s">
        <v>123</v>
      </c>
      <c r="C12" s="13" t="s">
        <v>160</v>
      </c>
      <c r="D12" s="14">
        <f>'Consolidação das Demandas SEDES'!F51+'Consolidação das Demandas SEDES'!F52+'Consolidação das Demandas SEDES'!F53+'Consolidação das Demandas SEDES'!F54+'Consolidação das Demandas SEDES'!F55</f>
        <v>182364.15</v>
      </c>
      <c r="F12" s="17"/>
    </row>
    <row r="13" spans="1:7" ht="20.100000000000001" customHeight="1">
      <c r="A13" s="69" t="s">
        <v>161</v>
      </c>
      <c r="B13" s="70"/>
      <c r="C13" s="70"/>
      <c r="D13" s="12">
        <f>SUM(D7:D12)</f>
        <v>366562.97</v>
      </c>
    </row>
    <row r="14" spans="1:7" ht="39.950000000000003" customHeight="1">
      <c r="A14" s="23" t="s">
        <v>204</v>
      </c>
      <c r="B14" s="13" t="s">
        <v>126</v>
      </c>
      <c r="C14" s="13" t="s">
        <v>159</v>
      </c>
      <c r="D14" s="14">
        <f>'Consolidação das Demandas SEDES'!F50</f>
        <v>32433</v>
      </c>
      <c r="F14" s="15"/>
    </row>
    <row r="15" spans="1:7" s="8" customFormat="1" ht="20.100000000000001" customHeight="1">
      <c r="A15" s="69" t="s">
        <v>161</v>
      </c>
      <c r="B15" s="70"/>
      <c r="C15" s="70"/>
      <c r="D15" s="12">
        <f>SUM(D14:D14)</f>
        <v>32433</v>
      </c>
      <c r="G15" s="19"/>
    </row>
    <row r="16" spans="1:7" ht="39.950000000000003" customHeight="1">
      <c r="A16" s="67" t="s">
        <v>136</v>
      </c>
      <c r="B16" s="20" t="s">
        <v>46</v>
      </c>
      <c r="C16" s="20" t="s">
        <v>159</v>
      </c>
      <c r="D16" s="21">
        <f>'Consolidação das Demandas SEDES'!F56</f>
        <v>100000</v>
      </c>
    </row>
    <row r="17" spans="1:4" ht="54">
      <c r="A17" s="67"/>
      <c r="B17" s="24" t="s">
        <v>134</v>
      </c>
      <c r="C17" s="24" t="s">
        <v>160</v>
      </c>
      <c r="D17" s="25">
        <f>'Consolidação das Demandas SEDES'!F57+'Consolidação das Demandas SEDES'!F58</f>
        <v>12790520</v>
      </c>
    </row>
    <row r="18" spans="1:4" ht="20.100000000000001" customHeight="1">
      <c r="A18" s="68" t="s">
        <v>161</v>
      </c>
      <c r="B18" s="68"/>
      <c r="C18" s="68"/>
      <c r="D18" s="12">
        <f>SUM(D16:D17)</f>
        <v>12890520</v>
      </c>
    </row>
    <row r="19" spans="1:4" ht="39.950000000000003" customHeight="1">
      <c r="A19" s="7" t="s">
        <v>139</v>
      </c>
      <c r="B19" s="24" t="s">
        <v>141</v>
      </c>
      <c r="C19" s="24" t="s">
        <v>159</v>
      </c>
      <c r="D19" s="25">
        <f>'Consolidação das Demandas SEDES'!F60</f>
        <v>100000</v>
      </c>
    </row>
    <row r="20" spans="1:4" ht="20.100000000000001" customHeight="1">
      <c r="A20" s="68" t="s">
        <v>161</v>
      </c>
      <c r="B20" s="68"/>
      <c r="C20" s="68"/>
      <c r="D20" s="12">
        <f>SUM(D19:D19)</f>
        <v>100000</v>
      </c>
    </row>
    <row r="21" spans="1:4" s="6" customFormat="1" ht="20.100000000000001" customHeight="1">
      <c r="A21" s="68" t="s">
        <v>207</v>
      </c>
      <c r="B21" s="68"/>
      <c r="C21" s="68"/>
      <c r="D21" s="12">
        <f>D20+D18+D15+D13+D6</f>
        <v>14521515.970000001</v>
      </c>
    </row>
    <row r="22" spans="1:4" ht="15" customHeight="1">
      <c r="A22" s="5"/>
      <c r="B22" s="5"/>
      <c r="C22" s="22"/>
      <c r="D22" s="22"/>
    </row>
    <row r="23" spans="1:4" ht="15" customHeight="1">
      <c r="A23" s="5"/>
      <c r="B23" s="5"/>
      <c r="C23" s="5"/>
      <c r="D23" s="5"/>
    </row>
    <row r="24" spans="1:4" ht="15" customHeight="1">
      <c r="A24" s="5"/>
      <c r="B24" s="5"/>
      <c r="C24" s="5"/>
      <c r="D24" s="5"/>
    </row>
  </sheetData>
  <mergeCells count="10">
    <mergeCell ref="A3:A5"/>
    <mergeCell ref="A6:C6"/>
    <mergeCell ref="A7:A12"/>
    <mergeCell ref="A13:C13"/>
    <mergeCell ref="A1:D1"/>
    <mergeCell ref="A16:A17"/>
    <mergeCell ref="A18:C18"/>
    <mergeCell ref="A20:C20"/>
    <mergeCell ref="A21:C21"/>
    <mergeCell ref="A15:C1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Consolidação das Demandas SEDES</vt:lpstr>
      <vt:lpstr>Resumo Orçamentário </vt:lpstr>
      <vt:lpstr>'Consolidação das Demandas SEDES'!Area_de_impressao</vt:lpstr>
      <vt:lpstr>'Resumo Orçamentário '!Area_de_impressao</vt:lpstr>
      <vt:lpstr>'Consolidação das Demandas SEDES'!Titulos_de_impressao</vt:lpstr>
      <vt:lpstr>'Resumo Orçamentário 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ZELIA</dc:creator>
  <cp:keywords/>
  <dc:description/>
  <cp:lastModifiedBy>Sabrina Aguiar</cp:lastModifiedBy>
  <cp:revision/>
  <cp:lastPrinted>2024-10-03T17:14:35Z</cp:lastPrinted>
  <dcterms:created xsi:type="dcterms:W3CDTF">2021-02-24T12:05:22Z</dcterms:created>
  <dcterms:modified xsi:type="dcterms:W3CDTF">2024-12-23T14:30:41Z</dcterms:modified>
  <cp:category/>
  <cp:contentStatus/>
</cp:coreProperties>
</file>